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air\Desktop\KSIG\"/>
    </mc:Choice>
  </mc:AlternateContent>
  <xr:revisionPtr revIDLastSave="0" documentId="13_ncr:1_{A6524D63-9279-44B1-8F22-7996AAAADD98}" xr6:coauthVersionLast="47" xr6:coauthVersionMax="47" xr10:uidLastSave="{00000000-0000-0000-0000-000000000000}"/>
  <bookViews>
    <workbookView xWindow="-25320" yWindow="420" windowWidth="25440" windowHeight="15390" activeTab="1" xr2:uid="{00000000-000D-0000-FFFF-FFFF00000000}"/>
  </bookViews>
  <sheets>
    <sheet name="Budget Template 5 Years" sheetId="1" r:id="rId1"/>
    <sheet name="answer key" sheetId="2" r:id="rId2"/>
  </sheets>
  <externalReferences>
    <externalReference r:id="rId3"/>
  </externalReferences>
  <definedNames>
    <definedName name="AppTypes">'[1]Personnel-Protected'!$B$2:$B$6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J35" i="2"/>
  <c r="K35" i="2" s="1"/>
  <c r="K46" i="2" s="1"/>
  <c r="K49" i="2"/>
  <c r="K51" i="2" s="1"/>
  <c r="J49" i="2"/>
  <c r="J51" i="2" s="1"/>
  <c r="I35" i="2"/>
  <c r="I46" i="2" s="1"/>
  <c r="I19" i="2"/>
  <c r="I16" i="2"/>
  <c r="D16" i="2"/>
  <c r="I15" i="2"/>
  <c r="I14" i="2"/>
  <c r="D15" i="2"/>
  <c r="D14" i="2"/>
  <c r="P82" i="2"/>
  <c r="M82" i="2"/>
  <c r="L82" i="2"/>
  <c r="K82" i="2"/>
  <c r="J82" i="2"/>
  <c r="I82" i="2"/>
  <c r="P80" i="2"/>
  <c r="M76" i="2"/>
  <c r="L76" i="2"/>
  <c r="K76" i="2"/>
  <c r="J76" i="2"/>
  <c r="I76" i="2"/>
  <c r="P76" i="2" s="1"/>
  <c r="M75" i="2"/>
  <c r="L75" i="2"/>
  <c r="K75" i="2"/>
  <c r="J75" i="2"/>
  <c r="P75" i="2"/>
  <c r="E90" i="2" s="1"/>
  <c r="M73" i="2"/>
  <c r="L73" i="2"/>
  <c r="K73" i="2"/>
  <c r="J73" i="2"/>
  <c r="P73" i="2" s="1"/>
  <c r="I73" i="2"/>
  <c r="M72" i="2"/>
  <c r="M77" i="2" s="1"/>
  <c r="L72" i="2"/>
  <c r="L77" i="2" s="1"/>
  <c r="K72" i="2"/>
  <c r="K77" i="2" s="1"/>
  <c r="J72" i="2"/>
  <c r="J77" i="2" s="1"/>
  <c r="I72" i="2"/>
  <c r="I77" i="2" s="1"/>
  <c r="M68" i="2"/>
  <c r="L68" i="2"/>
  <c r="K68" i="2"/>
  <c r="J68" i="2"/>
  <c r="I68" i="2"/>
  <c r="P68" i="2" s="1"/>
  <c r="E89" i="2" s="1"/>
  <c r="M67" i="2"/>
  <c r="L67" i="2"/>
  <c r="K67" i="2"/>
  <c r="J67" i="2"/>
  <c r="P67" i="2" s="1"/>
  <c r="E88" i="2" s="1"/>
  <c r="I67" i="2"/>
  <c r="M66" i="2"/>
  <c r="L66" i="2"/>
  <c r="K66" i="2"/>
  <c r="J66" i="2"/>
  <c r="I66" i="2"/>
  <c r="P66" i="2" s="1"/>
  <c r="M65" i="2"/>
  <c r="M69" i="2" s="1"/>
  <c r="L65" i="2"/>
  <c r="L69" i="2" s="1"/>
  <c r="K65" i="2"/>
  <c r="K69" i="2" s="1"/>
  <c r="J65" i="2"/>
  <c r="J69" i="2" s="1"/>
  <c r="I65" i="2"/>
  <c r="P65" i="2" s="1"/>
  <c r="M62" i="2"/>
  <c r="L62" i="2"/>
  <c r="K62" i="2"/>
  <c r="J62" i="2"/>
  <c r="P62" i="2" s="1"/>
  <c r="I62" i="2"/>
  <c r="M61" i="2"/>
  <c r="L61" i="2"/>
  <c r="K61" i="2"/>
  <c r="J61" i="2"/>
  <c r="I61" i="2"/>
  <c r="P61" i="2" s="1"/>
  <c r="E92" i="2" s="1"/>
  <c r="M60" i="2"/>
  <c r="L60" i="2"/>
  <c r="K60" i="2"/>
  <c r="J60" i="2"/>
  <c r="I60" i="2"/>
  <c r="P60" i="2" s="1"/>
  <c r="M59" i="2"/>
  <c r="M63" i="2" s="1"/>
  <c r="L59" i="2"/>
  <c r="L63" i="2" s="1"/>
  <c r="K59" i="2"/>
  <c r="K63" i="2" s="1"/>
  <c r="J59" i="2"/>
  <c r="J63" i="2" s="1"/>
  <c r="I59" i="2"/>
  <c r="P59" i="2" s="1"/>
  <c r="M56" i="2"/>
  <c r="L56" i="2"/>
  <c r="K56" i="2"/>
  <c r="J56" i="2"/>
  <c r="I56" i="2"/>
  <c r="P56" i="2" s="1"/>
  <c r="M55" i="2"/>
  <c r="L55" i="2"/>
  <c r="P55" i="2"/>
  <c r="M54" i="2"/>
  <c r="L54" i="2"/>
  <c r="K54" i="2"/>
  <c r="J54" i="2"/>
  <c r="I54" i="2"/>
  <c r="P54" i="2" s="1"/>
  <c r="M53" i="2"/>
  <c r="M57" i="2" s="1"/>
  <c r="L53" i="2"/>
  <c r="L57" i="2" s="1"/>
  <c r="K53" i="2"/>
  <c r="K57" i="2" s="1"/>
  <c r="J53" i="2"/>
  <c r="J57" i="2" s="1"/>
  <c r="I53" i="2"/>
  <c r="I57" i="2" s="1"/>
  <c r="M50" i="2"/>
  <c r="L50" i="2"/>
  <c r="K50" i="2"/>
  <c r="J50" i="2"/>
  <c r="I50" i="2"/>
  <c r="I51" i="2" s="1"/>
  <c r="M49" i="2"/>
  <c r="M51" i="2" s="1"/>
  <c r="L49" i="2"/>
  <c r="L51" i="2" s="1"/>
  <c r="L45" i="2"/>
  <c r="K45" i="2"/>
  <c r="J45" i="2"/>
  <c r="I45" i="2"/>
  <c r="L44" i="2"/>
  <c r="K44" i="2"/>
  <c r="J44" i="2"/>
  <c r="I44" i="2"/>
  <c r="M41" i="2"/>
  <c r="L41" i="2"/>
  <c r="K41" i="2"/>
  <c r="J41" i="2"/>
  <c r="I41" i="2"/>
  <c r="P41" i="2" s="1"/>
  <c r="M40" i="2"/>
  <c r="M46" i="2" s="1"/>
  <c r="L40" i="2"/>
  <c r="K40" i="2"/>
  <c r="J40" i="2"/>
  <c r="I40" i="2"/>
  <c r="M39" i="2"/>
  <c r="L39" i="2"/>
  <c r="K39" i="2"/>
  <c r="J39" i="2"/>
  <c r="I39" i="2"/>
  <c r="P39" i="2" s="1"/>
  <c r="P37" i="2"/>
  <c r="P36" i="2"/>
  <c r="M35" i="2"/>
  <c r="L35" i="2"/>
  <c r="L46" i="2" s="1"/>
  <c r="O26" i="2"/>
  <c r="N26" i="2"/>
  <c r="K25" i="2"/>
  <c r="J25" i="2"/>
  <c r="I25" i="2"/>
  <c r="H25" i="2"/>
  <c r="M25" i="2" s="1"/>
  <c r="H24" i="2"/>
  <c r="M24" i="2" s="1"/>
  <c r="M26" i="2" s="1"/>
  <c r="M31" i="2" s="1"/>
  <c r="O21" i="2"/>
  <c r="N21" i="2"/>
  <c r="H20" i="2"/>
  <c r="I20" i="2" s="1"/>
  <c r="O17" i="2"/>
  <c r="N17" i="2"/>
  <c r="O26" i="1"/>
  <c r="N26" i="1"/>
  <c r="O21" i="1"/>
  <c r="N21" i="1"/>
  <c r="O17" i="1"/>
  <c r="N17" i="1"/>
  <c r="P49" i="2" l="1"/>
  <c r="J46" i="2"/>
  <c r="J15" i="2"/>
  <c r="K15" i="2" s="1"/>
  <c r="J14" i="2"/>
  <c r="I17" i="2"/>
  <c r="P69" i="2"/>
  <c r="E93" i="2"/>
  <c r="J16" i="2"/>
  <c r="K16" i="2" s="1"/>
  <c r="I21" i="2"/>
  <c r="J19" i="2"/>
  <c r="E87" i="2"/>
  <c r="E96" i="2" s="1"/>
  <c r="P63" i="2"/>
  <c r="J20" i="2"/>
  <c r="K20" i="2" s="1"/>
  <c r="L20" i="2" s="1"/>
  <c r="M20" i="2" s="1"/>
  <c r="I69" i="2"/>
  <c r="M45" i="2"/>
  <c r="P45" i="2" s="1"/>
  <c r="I63" i="2"/>
  <c r="J88" i="2"/>
  <c r="K24" i="2"/>
  <c r="K26" i="2" s="1"/>
  <c r="K31" i="2" s="1"/>
  <c r="L25" i="2"/>
  <c r="P25" i="2" s="1"/>
  <c r="P35" i="2"/>
  <c r="P72" i="2"/>
  <c r="P77" i="2" s="1"/>
  <c r="I24" i="2"/>
  <c r="P40" i="2"/>
  <c r="P53" i="2"/>
  <c r="P57" i="2" s="1"/>
  <c r="J24" i="2"/>
  <c r="J26" i="2" s="1"/>
  <c r="J31" i="2" s="1"/>
  <c r="L24" i="2"/>
  <c r="M44" i="2"/>
  <c r="P44" i="2" s="1"/>
  <c r="P50" i="2"/>
  <c r="I82" i="1"/>
  <c r="P80" i="1"/>
  <c r="P51" i="2" l="1"/>
  <c r="I30" i="2"/>
  <c r="P15" i="2"/>
  <c r="I26" i="2"/>
  <c r="I31" i="2" s="1"/>
  <c r="P24" i="2"/>
  <c r="P26" i="2" s="1"/>
  <c r="J21" i="2"/>
  <c r="K19" i="2"/>
  <c r="P46" i="2"/>
  <c r="L26" i="2"/>
  <c r="L31" i="2" s="1"/>
  <c r="P20" i="2"/>
  <c r="I28" i="2"/>
  <c r="P16" i="2"/>
  <c r="J17" i="2"/>
  <c r="K14" i="2"/>
  <c r="L45" i="1"/>
  <c r="K45" i="1"/>
  <c r="J45" i="1"/>
  <c r="L44" i="1"/>
  <c r="K44" i="1"/>
  <c r="J44" i="1"/>
  <c r="I45" i="1"/>
  <c r="I44" i="1"/>
  <c r="P37" i="1"/>
  <c r="P36" i="1"/>
  <c r="J35" i="1"/>
  <c r="M35" i="1"/>
  <c r="L35" i="1"/>
  <c r="K35" i="1"/>
  <c r="K17" i="2" l="1"/>
  <c r="J28" i="2"/>
  <c r="J30" i="2"/>
  <c r="J32" i="2" s="1"/>
  <c r="K21" i="2"/>
  <c r="I32" i="2"/>
  <c r="I79" i="2" s="1"/>
  <c r="I83" i="2" s="1"/>
  <c r="P31" i="2"/>
  <c r="P45" i="1"/>
  <c r="M44" i="1"/>
  <c r="P44" i="1" s="1"/>
  <c r="M45" i="1"/>
  <c r="I35" i="1"/>
  <c r="J79" i="2" l="1"/>
  <c r="J83" i="2" s="1"/>
  <c r="M21" i="2"/>
  <c r="L21" i="2"/>
  <c r="L17" i="2"/>
  <c r="K30" i="2"/>
  <c r="K28" i="2"/>
  <c r="I68" i="1"/>
  <c r="J68" i="1"/>
  <c r="K68" i="1"/>
  <c r="L68" i="1"/>
  <c r="M68" i="1"/>
  <c r="M67" i="1"/>
  <c r="L67" i="1"/>
  <c r="K67" i="1"/>
  <c r="J67" i="1"/>
  <c r="I67" i="1"/>
  <c r="I65" i="1"/>
  <c r="J65" i="1"/>
  <c r="K65" i="1"/>
  <c r="L65" i="1"/>
  <c r="M65" i="1"/>
  <c r="H14" i="1"/>
  <c r="I14" i="1" s="1"/>
  <c r="H15" i="1"/>
  <c r="I15" i="1" s="1"/>
  <c r="J15" i="1" s="1"/>
  <c r="H16" i="1"/>
  <c r="I16" i="1" s="1"/>
  <c r="J16" i="1" s="1"/>
  <c r="K16" i="1" s="1"/>
  <c r="H19" i="1"/>
  <c r="I19" i="1" s="1"/>
  <c r="J19" i="1" s="1"/>
  <c r="H20" i="1"/>
  <c r="I20" i="1" s="1"/>
  <c r="H24" i="1"/>
  <c r="K24" i="1" s="1"/>
  <c r="L24" i="1"/>
  <c r="H25" i="1"/>
  <c r="J25" i="1" s="1"/>
  <c r="P35" i="1"/>
  <c r="I39" i="1"/>
  <c r="J39" i="1"/>
  <c r="K39" i="1"/>
  <c r="L39" i="1"/>
  <c r="L46" i="1" s="1"/>
  <c r="M39" i="1"/>
  <c r="I40" i="1"/>
  <c r="J40" i="1"/>
  <c r="K40" i="1"/>
  <c r="L40" i="1"/>
  <c r="M40" i="1"/>
  <c r="I41" i="1"/>
  <c r="J41" i="1"/>
  <c r="K41" i="1"/>
  <c r="L41" i="1"/>
  <c r="M41" i="1"/>
  <c r="I49" i="1"/>
  <c r="J49" i="1"/>
  <c r="K49" i="1"/>
  <c r="L49" i="1"/>
  <c r="L51" i="1" s="1"/>
  <c r="M49" i="1"/>
  <c r="I50" i="1"/>
  <c r="I51" i="1" s="1"/>
  <c r="J50" i="1"/>
  <c r="J51" i="1" s="1"/>
  <c r="K50" i="1"/>
  <c r="L50" i="1"/>
  <c r="M50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6" i="1"/>
  <c r="J66" i="1"/>
  <c r="K66" i="1"/>
  <c r="L66" i="1"/>
  <c r="M66" i="1"/>
  <c r="I72" i="1"/>
  <c r="J72" i="1"/>
  <c r="K72" i="1"/>
  <c r="L72" i="1"/>
  <c r="M72" i="1"/>
  <c r="I73" i="1"/>
  <c r="I77" i="1" s="1"/>
  <c r="J73" i="1"/>
  <c r="K73" i="1"/>
  <c r="L73" i="1"/>
  <c r="M73" i="1"/>
  <c r="I75" i="1"/>
  <c r="J75" i="1"/>
  <c r="K75" i="1"/>
  <c r="L75" i="1"/>
  <c r="M75" i="1"/>
  <c r="I76" i="1"/>
  <c r="J76" i="1"/>
  <c r="K76" i="1"/>
  <c r="L76" i="1"/>
  <c r="M76" i="1"/>
  <c r="P76" i="1"/>
  <c r="L63" i="1"/>
  <c r="K32" i="2" l="1"/>
  <c r="K79" i="2" s="1"/>
  <c r="K83" i="2" s="1"/>
  <c r="L30" i="2"/>
  <c r="L32" i="2" s="1"/>
  <c r="L28" i="2"/>
  <c r="M17" i="2"/>
  <c r="P14" i="2"/>
  <c r="P17" i="2" s="1"/>
  <c r="P19" i="2"/>
  <c r="P21" i="2" s="1"/>
  <c r="M63" i="1"/>
  <c r="J57" i="1"/>
  <c r="K46" i="1"/>
  <c r="M25" i="1"/>
  <c r="I25" i="1"/>
  <c r="I57" i="1"/>
  <c r="L57" i="1"/>
  <c r="K57" i="1"/>
  <c r="P66" i="1"/>
  <c r="M77" i="1"/>
  <c r="I63" i="1"/>
  <c r="P56" i="1"/>
  <c r="J46" i="1"/>
  <c r="P54" i="1"/>
  <c r="P41" i="1"/>
  <c r="M57" i="1"/>
  <c r="P62" i="1"/>
  <c r="L69" i="1"/>
  <c r="P67" i="1"/>
  <c r="E88" i="1" s="1"/>
  <c r="K63" i="1"/>
  <c r="K51" i="1"/>
  <c r="P40" i="1"/>
  <c r="K69" i="1"/>
  <c r="P68" i="1"/>
  <c r="E89" i="1" s="1"/>
  <c r="P72" i="1"/>
  <c r="J63" i="1"/>
  <c r="P53" i="1"/>
  <c r="P50" i="1"/>
  <c r="M46" i="1"/>
  <c r="P75" i="1"/>
  <c r="E90" i="1" s="1"/>
  <c r="P73" i="1"/>
  <c r="J77" i="1"/>
  <c r="K77" i="1"/>
  <c r="M69" i="1"/>
  <c r="I69" i="1"/>
  <c r="P59" i="1"/>
  <c r="E87" i="1" s="1"/>
  <c r="P55" i="1"/>
  <c r="M51" i="1"/>
  <c r="P49" i="1"/>
  <c r="K25" i="1"/>
  <c r="K26" i="1" s="1"/>
  <c r="K31" i="1" s="1"/>
  <c r="P61" i="1"/>
  <c r="E92" i="1" s="1"/>
  <c r="P60" i="1"/>
  <c r="P39" i="1"/>
  <c r="L25" i="1"/>
  <c r="L26" i="1" s="1"/>
  <c r="L31" i="1" s="1"/>
  <c r="J69" i="1"/>
  <c r="I46" i="1"/>
  <c r="K19" i="1"/>
  <c r="P77" i="1"/>
  <c r="I17" i="1"/>
  <c r="J14" i="1"/>
  <c r="K14" i="1" s="1"/>
  <c r="L14" i="1" s="1"/>
  <c r="M14" i="1" s="1"/>
  <c r="P14" i="1"/>
  <c r="I21" i="1"/>
  <c r="J20" i="1"/>
  <c r="K20" i="1" s="1"/>
  <c r="L20" i="1" s="1"/>
  <c r="M20" i="1" s="1"/>
  <c r="L77" i="1"/>
  <c r="J24" i="1"/>
  <c r="J26" i="1" s="1"/>
  <c r="J31" i="1" s="1"/>
  <c r="P65" i="1"/>
  <c r="E93" i="1" s="1"/>
  <c r="M24" i="1"/>
  <c r="M26" i="1" s="1"/>
  <c r="M31" i="1" s="1"/>
  <c r="I24" i="1"/>
  <c r="J17" i="1"/>
  <c r="L16" i="1"/>
  <c r="M16" i="1" s="1"/>
  <c r="K15" i="1"/>
  <c r="L79" i="2" l="1"/>
  <c r="L83" i="2" s="1"/>
  <c r="P28" i="2"/>
  <c r="M30" i="2"/>
  <c r="M32" i="2" s="1"/>
  <c r="M28" i="2"/>
  <c r="P57" i="1"/>
  <c r="E96" i="1"/>
  <c r="P46" i="1"/>
  <c r="I30" i="1"/>
  <c r="P63" i="1"/>
  <c r="P25" i="1"/>
  <c r="P51" i="1"/>
  <c r="P24" i="1"/>
  <c r="P26" i="1" s="1"/>
  <c r="I26" i="1"/>
  <c r="P69" i="1"/>
  <c r="K21" i="1"/>
  <c r="L19" i="1"/>
  <c r="P20" i="1"/>
  <c r="J21" i="1"/>
  <c r="J28" i="1" s="1"/>
  <c r="P16" i="1"/>
  <c r="L15" i="1"/>
  <c r="K17" i="1"/>
  <c r="P30" i="2" l="1"/>
  <c r="P32" i="2" s="1"/>
  <c r="P79" i="2" s="1"/>
  <c r="M79" i="2"/>
  <c r="M83" i="2" s="1"/>
  <c r="K30" i="1"/>
  <c r="I31" i="1"/>
  <c r="I32" i="1" s="1"/>
  <c r="I28" i="1"/>
  <c r="J30" i="1"/>
  <c r="J32" i="1" s="1"/>
  <c r="J79" i="1" s="1"/>
  <c r="J82" i="1" s="1"/>
  <c r="J83" i="1" s="1"/>
  <c r="L21" i="1"/>
  <c r="M19" i="1"/>
  <c r="K28" i="1"/>
  <c r="L17" i="1"/>
  <c r="M15" i="1"/>
  <c r="J87" i="2" l="1"/>
  <c r="P83" i="2"/>
  <c r="I79" i="1"/>
  <c r="I83" i="1" s="1"/>
  <c r="L30" i="1"/>
  <c r="L32" i="1" s="1"/>
  <c r="P31" i="1"/>
  <c r="M21" i="1"/>
  <c r="P19" i="1"/>
  <c r="P21" i="1" s="1"/>
  <c r="L28" i="1"/>
  <c r="K32" i="1"/>
  <c r="K79" i="1" s="1"/>
  <c r="K82" i="1" s="1"/>
  <c r="K83" i="1" s="1"/>
  <c r="M17" i="1"/>
  <c r="P15" i="1"/>
  <c r="P17" i="1" s="1"/>
  <c r="J92" i="2" l="1"/>
  <c r="J89" i="2"/>
  <c r="P28" i="1"/>
  <c r="M30" i="1"/>
  <c r="M28" i="1"/>
  <c r="L79" i="1"/>
  <c r="L82" i="1" s="1"/>
  <c r="L83" i="1" s="1"/>
  <c r="M32" i="1" l="1"/>
  <c r="M79" i="1" s="1"/>
  <c r="M82" i="1" s="1"/>
  <c r="M83" i="1" s="1"/>
  <c r="P30" i="1"/>
  <c r="P32" i="1" s="1"/>
  <c r="P79" i="1" s="1"/>
  <c r="P82" i="1" l="1"/>
  <c r="J87" i="1"/>
  <c r="J88" i="1" l="1"/>
  <c r="J89" i="1" s="1"/>
  <c r="P83" i="1"/>
  <c r="J92" i="1" l="1"/>
</calcChain>
</file>

<file path=xl/sharedStrings.xml><?xml version="1.0" encoding="utf-8"?>
<sst xmlns="http://schemas.openxmlformats.org/spreadsheetml/2006/main" count="273" uniqueCount="117">
  <si>
    <t>Total Personnel:</t>
  </si>
  <si>
    <t>Fringe Benefits</t>
  </si>
  <si>
    <t>Effort %</t>
  </si>
  <si>
    <t>Year 1</t>
  </si>
  <si>
    <t>Total</t>
  </si>
  <si>
    <t>Total Fringe:</t>
  </si>
  <si>
    <t>I. Direct Costs</t>
  </si>
  <si>
    <t>2. Educational</t>
  </si>
  <si>
    <t>B. Travel</t>
  </si>
  <si>
    <t>1. Tuition and Fees</t>
  </si>
  <si>
    <t>Total Direct Costs</t>
  </si>
  <si>
    <t>Total Indirect Costs</t>
  </si>
  <si>
    <t>Total Costs</t>
  </si>
  <si>
    <t>Rate</t>
  </si>
  <si>
    <t xml:space="preserve">PI: </t>
  </si>
  <si>
    <t>Sponsor:</t>
  </si>
  <si>
    <t>TBD, PI</t>
  </si>
  <si>
    <t>Monthly Rate</t>
  </si>
  <si>
    <t>Summer Months</t>
  </si>
  <si>
    <t>Academic Months</t>
  </si>
  <si>
    <t>E. Participant Support</t>
  </si>
  <si>
    <t>Full Time Personnel**</t>
  </si>
  <si>
    <r>
      <t>A. Personnel</t>
    </r>
    <r>
      <rPr>
        <sz val="10"/>
        <color theme="1"/>
        <rFont val="Calibri"/>
        <family val="2"/>
        <scheme val="minor"/>
      </rPr>
      <t>*</t>
    </r>
  </si>
  <si>
    <t>Amount</t>
  </si>
  <si>
    <t xml:space="preserve">2. Services </t>
  </si>
  <si>
    <t xml:space="preserve">1. Consultants </t>
  </si>
  <si>
    <t>Total Travel:</t>
  </si>
  <si>
    <t>Total Services:</t>
  </si>
  <si>
    <t>Total Supplies:</t>
  </si>
  <si>
    <t>Total Partcipant Support:</t>
  </si>
  <si>
    <t>Total Other Direct Costs:</t>
  </si>
  <si>
    <t>TBD, Other</t>
  </si>
  <si>
    <t xml:space="preserve">3. Stipend - Insert Type </t>
  </si>
  <si>
    <t>TBD, Other Faculty</t>
  </si>
  <si>
    <t>Year 2</t>
  </si>
  <si>
    <t>Unit 1</t>
  </si>
  <si>
    <t>Unit 2</t>
  </si>
  <si>
    <t>Year 3</t>
  </si>
  <si>
    <t>Year 4</t>
  </si>
  <si>
    <t>Year 5</t>
  </si>
  <si>
    <t xml:space="preserve">Total Equipment </t>
  </si>
  <si>
    <t>4. Other - Insert Type</t>
  </si>
  <si>
    <t>Domestic</t>
  </si>
  <si>
    <t>Foreign</t>
  </si>
  <si>
    <t>Project Title:</t>
  </si>
  <si>
    <t>Project Start Date:</t>
  </si>
  <si>
    <t>Project End Date:</t>
  </si>
  <si>
    <t>1. Key Personnel</t>
  </si>
  <si>
    <t>***Modified Total Direct Costs (MTDC), Excluded from F&amp;A</t>
  </si>
  <si>
    <t>A. Total Direct Costs Requested</t>
  </si>
  <si>
    <t>B. Total F&amp;A Costs Requested</t>
  </si>
  <si>
    <t>C. Total Costs Requested</t>
  </si>
  <si>
    <t>E. Total GW Matching</t>
  </si>
  <si>
    <t>Total Program Costs (A+B+D+E)</t>
  </si>
  <si>
    <t>II. Indirect Costs (F&amp;A)</t>
  </si>
  <si>
    <t>2. Subsistence - Insert Type</t>
  </si>
  <si>
    <t>2. Other Personnel (Non-Key Personnel)</t>
  </si>
  <si>
    <t>D. Supplies &amp; Materials</t>
  </si>
  <si>
    <t>1. Laboratory</t>
  </si>
  <si>
    <t>3. Technology &amp; Software</t>
  </si>
  <si>
    <t>2. Subcontractor - Insert Name</t>
  </si>
  <si>
    <t>Budget Template, Max 5 Years</t>
  </si>
  <si>
    <t>GW Prime or Sub?</t>
  </si>
  <si>
    <t>Institutional    Base Salary</t>
  </si>
  <si>
    <t>N/A</t>
  </si>
  <si>
    <t>C. Consultants &amp; Services (Hourly or Daily Rate)</t>
  </si>
  <si>
    <t>Salary Cap      (Y/N)</t>
  </si>
  <si>
    <t>4. Capital Expenditures</t>
  </si>
  <si>
    <t>Total (TBD)</t>
  </si>
  <si>
    <t>Capital Expenditures (construction, land, or building acquisition)</t>
  </si>
  <si>
    <t>D. Total GW Mandatory Cost Share</t>
  </si>
  <si>
    <t>Project Short Title (Limit to 30 characters including spaces):</t>
  </si>
  <si>
    <t>Scholarships/Fellowships</t>
  </si>
  <si>
    <t>TBD, Other (Ex. Res. Asst, Undergrad Student)</t>
  </si>
  <si>
    <t xml:space="preserve">Graduate Appointment (GRA, GRF, GF) </t>
  </si>
  <si>
    <t xml:space="preserve">NOTE: This Budget Template is a tool to provide guidance in budget planning and preparation, adjustments to built-in formulas and modifications to budget categories are expected. </t>
  </si>
  <si>
    <t xml:space="preserve">Local </t>
  </si>
  <si>
    <t>(Airfare)</t>
  </si>
  <si>
    <t>(Hotel)</t>
  </si>
  <si>
    <t>Ground Transportation</t>
  </si>
  <si>
    <t>Patient Care Costs</t>
  </si>
  <si>
    <t>Participant Support (as applicable)</t>
  </si>
  <si>
    <t>Other (provide detail with description)</t>
  </si>
  <si>
    <t>3. Patient Care Costs</t>
  </si>
  <si>
    <t>(Subsistence)</t>
  </si>
  <si>
    <t>2. Insert Type</t>
  </si>
  <si>
    <t>1. Insert Type</t>
  </si>
  <si>
    <t>Stipends</t>
  </si>
  <si>
    <t>Tuition and Fees</t>
  </si>
  <si>
    <t>Rental Costs for Off-site Facilities, if applicable</t>
  </si>
  <si>
    <t>Subcontract Amount over $25,000</t>
  </si>
  <si>
    <t>1. Travel - Insert Type</t>
  </si>
  <si>
    <t>Calendar Months</t>
  </si>
  <si>
    <t>F. Other Direct Costs</t>
  </si>
  <si>
    <t xml:space="preserve">G. Equipment </t>
  </si>
  <si>
    <t>Temporary Personnel &amp; Students (Hourly)</t>
  </si>
  <si>
    <t>3. Temporary Personnel (Monthly Salary or Hourly)</t>
  </si>
  <si>
    <t>University F&amp;A Rate (Other Sponsored Activities)</t>
  </si>
  <si>
    <t>University Research F&amp;A Rate (On Campus)</t>
  </si>
  <si>
    <t>University F&amp;A Rate (Off-Campus)</t>
  </si>
  <si>
    <t>Equipment (per unit) $5,000 or more</t>
  </si>
  <si>
    <t>Under $5,000</t>
  </si>
  <si>
    <t>Over $5,000</t>
  </si>
  <si>
    <t>Cost Share</t>
  </si>
  <si>
    <t xml:space="preserve">Columns for "Cost Share" and "Multi-School Collaboration" are included here for illustration purposes only. </t>
  </si>
  <si>
    <t>Multi-School Collaboration</t>
  </si>
  <si>
    <t xml:space="preserve">NOTE: Footers are required for each Internal Excel Budget </t>
  </si>
  <si>
    <t>*** The George Washington University has an on-campus Facilities and Administrative (F&amp;A) cost rate of 61.5% MTDC per DHHS Agreement dated 1/21/2021.</t>
  </si>
  <si>
    <t>Modified Total Direct Costs</t>
  </si>
  <si>
    <t>**   Fringe benefit rate of 23.14% for full-time employees, and 7.95% for temporary employees and students is predetermined per DHHS Agreement dated 1/21/2021.</t>
  </si>
  <si>
    <t>*    Amount shown reflects a 4% merit increase effective July 1 for University Faculty and staff.</t>
  </si>
  <si>
    <t>Michael Taylor</t>
  </si>
  <si>
    <t>Y</t>
  </si>
  <si>
    <t>Robert Doyle</t>
  </si>
  <si>
    <t>Gina George</t>
  </si>
  <si>
    <t>Sandra Young</t>
  </si>
  <si>
    <t>spectrographic conflux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</si>
</sst>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164" formatCode="&quot;$&quot;#,##0.00"/>
    <numFmt numFmtId="165" formatCode="&quot;$&quot;#,##0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Font="1"/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Font="1" applyBorder="1"/>
    <xf numFmtId="1" fontId="10" fillId="0" borderId="0" xfId="1" applyNumberFormat="1" applyFont="1" applyBorder="1" applyProtection="1">
      <protection locked="0"/>
    </xf>
    <xf numFmtId="0" fontId="10" fillId="0" borderId="0" xfId="1" applyNumberFormat="1" applyFont="1" applyBorder="1" applyProtection="1">
      <protection locked="0"/>
    </xf>
    <xf numFmtId="0" fontId="0" fillId="0" borderId="0" xfId="0" applyNumberFormat="1" applyFont="1" applyBorder="1"/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Border="1"/>
    <xf numFmtId="0" fontId="2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6" fontId="18" fillId="0" borderId="0" xfId="0" applyNumberFormat="1" applyFont="1"/>
    <xf numFmtId="0" fontId="18" fillId="0" borderId="0" xfId="0" applyFont="1"/>
    <xf numFmtId="41" fontId="17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16" fontId="0" fillId="0" borderId="0" xfId="0" applyNumberFormat="1" applyFont="1"/>
    <xf numFmtId="165" fontId="14" fillId="0" borderId="1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4" fillId="0" borderId="0" xfId="0" applyFont="1" applyFill="1" applyAlignment="1"/>
    <xf numFmtId="165" fontId="0" fillId="0" borderId="0" xfId="0" applyNumberFormat="1" applyFont="1"/>
    <xf numFmtId="0" fontId="4" fillId="0" borderId="0" xfId="0" applyFont="1"/>
    <xf numFmtId="0" fontId="14" fillId="0" borderId="0" xfId="0" applyFont="1"/>
    <xf numFmtId="0" fontId="14" fillId="0" borderId="0" xfId="0" applyFont="1" applyFill="1" applyAlignment="1"/>
    <xf numFmtId="0" fontId="0" fillId="0" borderId="0" xfId="0" applyAlignment="1"/>
    <xf numFmtId="0" fontId="14" fillId="0" borderId="0" xfId="0" applyFont="1" applyAlignment="1"/>
    <xf numFmtId="0" fontId="7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14" fillId="0" borderId="0" xfId="0" applyFont="1" applyFill="1" applyAlignment="1"/>
    <xf numFmtId="0" fontId="4" fillId="0" borderId="0" xfId="0" applyFont="1" applyAlignme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0" xfId="0" applyFont="1" applyFill="1" applyAlignment="1"/>
    <xf numFmtId="165" fontId="4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7" fillId="0" borderId="0" xfId="0" applyFont="1" applyAlignment="1"/>
    <xf numFmtId="0" fontId="1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2" borderId="15" xfId="0" applyFont="1" applyFill="1" applyBorder="1" applyAlignment="1">
      <alignment horizontal="center" vertical="center"/>
    </xf>
    <xf numFmtId="0" fontId="8" fillId="0" borderId="14" xfId="0" applyFont="1" applyBorder="1"/>
    <xf numFmtId="165" fontId="7" fillId="0" borderId="14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5" fontId="14" fillId="0" borderId="16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Alignment="1"/>
    <xf numFmtId="4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165" fontId="4" fillId="0" borderId="14" xfId="0" applyNumberFormat="1" applyFont="1" applyFill="1" applyBorder="1"/>
    <xf numFmtId="0" fontId="4" fillId="0" borderId="7" xfId="0" applyFont="1" applyFill="1" applyBorder="1" applyAlignment="1">
      <alignment horizontal="left"/>
    </xf>
    <xf numFmtId="0" fontId="0" fillId="0" borderId="4" xfId="0" applyFill="1" applyBorder="1" applyAlignment="1"/>
    <xf numFmtId="0" fontId="0" fillId="0" borderId="0" xfId="0" applyFont="1" applyFill="1"/>
    <xf numFmtId="0" fontId="20" fillId="0" borderId="10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165" fontId="4" fillId="0" borderId="17" xfId="0" applyNumberFormat="1" applyFont="1" applyFill="1" applyBorder="1"/>
    <xf numFmtId="0" fontId="18" fillId="0" borderId="0" xfId="0" applyFont="1" applyFill="1"/>
    <xf numFmtId="0" fontId="18" fillId="0" borderId="5" xfId="0" applyFont="1" applyFill="1" applyBorder="1"/>
    <xf numFmtId="0" fontId="18" fillId="0" borderId="6" xfId="0" applyFont="1" applyFill="1" applyBorder="1"/>
    <xf numFmtId="0" fontId="14" fillId="0" borderId="6" xfId="0" applyFont="1" applyFill="1" applyBorder="1" applyAlignment="1">
      <alignment horizontal="right"/>
    </xf>
    <xf numFmtId="165" fontId="7" fillId="0" borderId="2" xfId="0" applyNumberFormat="1" applyFont="1" applyFill="1" applyBorder="1"/>
    <xf numFmtId="0" fontId="16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1" fontId="10" fillId="0" borderId="0" xfId="1" applyNumberFormat="1" applyFont="1" applyFill="1" applyBorder="1" applyProtection="1">
      <protection locked="0"/>
    </xf>
    <xf numFmtId="6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4" xfId="0" applyFill="1" applyBorder="1" applyAlignment="1"/>
    <xf numFmtId="0" fontId="14" fillId="0" borderId="0" xfId="0" applyFont="1" applyFill="1" applyBorder="1" applyAlignment="1">
      <alignment horizontal="right"/>
    </xf>
    <xf numFmtId="165" fontId="22" fillId="0" borderId="14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9" fontId="7" fillId="0" borderId="0" xfId="0" applyNumberFormat="1" applyFont="1"/>
    <xf numFmtId="165" fontId="20" fillId="0" borderId="0" xfId="0" applyNumberFormat="1" applyFont="1" applyBorder="1" applyAlignment="1">
      <alignment horizontal="right"/>
    </xf>
    <xf numFmtId="0" fontId="23" fillId="0" borderId="0" xfId="0" applyFont="1"/>
    <xf numFmtId="0" fontId="23" fillId="0" borderId="14" xfId="0" applyFont="1" applyBorder="1"/>
    <xf numFmtId="165" fontId="22" fillId="0" borderId="0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65" fontId="22" fillId="0" borderId="16" xfId="0" applyNumberFormat="1" applyFont="1" applyBorder="1" applyAlignment="1">
      <alignment horizontal="right"/>
    </xf>
    <xf numFmtId="166" fontId="12" fillId="0" borderId="0" xfId="0" applyNumberFormat="1" applyFont="1" applyBorder="1"/>
    <xf numFmtId="0" fontId="25" fillId="0" borderId="0" xfId="0" applyFont="1" applyFill="1"/>
    <xf numFmtId="0" fontId="2" fillId="0" borderId="0" xfId="0" applyFont="1" applyFill="1" applyAlignment="1"/>
    <xf numFmtId="0" fontId="0" fillId="0" borderId="0" xfId="0" applyFont="1" applyFill="1" applyAlignment="1"/>
    <xf numFmtId="0" fontId="14" fillId="2" borderId="18" xfId="0" applyFont="1" applyFill="1" applyBorder="1" applyAlignment="1">
      <alignment horizontal="center" vertical="center"/>
    </xf>
    <xf numFmtId="0" fontId="0" fillId="3" borderId="0" xfId="0" applyFont="1" applyFill="1" applyBorder="1"/>
    <xf numFmtId="165" fontId="13" fillId="3" borderId="0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5" fontId="20" fillId="3" borderId="0" xfId="0" applyNumberFormat="1" applyFont="1" applyFill="1" applyBorder="1" applyAlignment="1">
      <alignment horizontal="right"/>
    </xf>
    <xf numFmtId="0" fontId="23" fillId="3" borderId="4" xfId="0" applyFont="1" applyFill="1" applyBorder="1"/>
    <xf numFmtId="165" fontId="22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0" fillId="3" borderId="20" xfId="0" applyFont="1" applyFill="1" applyBorder="1"/>
    <xf numFmtId="165" fontId="13" fillId="3" borderId="20" xfId="0" applyNumberFormat="1" applyFont="1" applyFill="1" applyBorder="1" applyAlignment="1">
      <alignment horizontal="right"/>
    </xf>
    <xf numFmtId="165" fontId="7" fillId="3" borderId="21" xfId="0" applyNumberFormat="1" applyFont="1" applyFill="1" applyBorder="1" applyAlignment="1">
      <alignment horizontal="right"/>
    </xf>
    <xf numFmtId="164" fontId="13" fillId="3" borderId="20" xfId="0" applyNumberFormat="1" applyFont="1" applyFill="1" applyBorder="1" applyAlignment="1">
      <alignment horizontal="right"/>
    </xf>
    <xf numFmtId="165" fontId="7" fillId="3" borderId="20" xfId="0" applyNumberFormat="1" applyFont="1" applyFill="1" applyBorder="1" applyAlignment="1">
      <alignment horizontal="right"/>
    </xf>
    <xf numFmtId="164" fontId="0" fillId="3" borderId="20" xfId="0" applyNumberFormat="1" applyFont="1" applyFill="1" applyBorder="1" applyAlignment="1">
      <alignment horizontal="right"/>
    </xf>
    <xf numFmtId="165" fontId="4" fillId="3" borderId="20" xfId="0" applyNumberFormat="1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165" fontId="20" fillId="3" borderId="20" xfId="0" applyNumberFormat="1" applyFont="1" applyFill="1" applyBorder="1" applyAlignment="1">
      <alignment horizontal="right"/>
    </xf>
    <xf numFmtId="0" fontId="23" fillId="3" borderId="20" xfId="0" applyFont="1" applyFill="1" applyBorder="1"/>
    <xf numFmtId="165" fontId="22" fillId="3" borderId="20" xfId="0" applyNumberFormat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3" fillId="0" borderId="0" xfId="0" applyFont="1" applyBorder="1"/>
    <xf numFmtId="165" fontId="7" fillId="3" borderId="9" xfId="0" applyNumberFormat="1" applyFont="1" applyFill="1" applyBorder="1" applyAlignment="1">
      <alignment horizontal="right"/>
    </xf>
    <xf numFmtId="0" fontId="24" fillId="0" borderId="0" xfId="0" applyFont="1" applyFill="1"/>
    <xf numFmtId="166" fontId="27" fillId="0" borderId="0" xfId="0" applyNumberFormat="1" applyFont="1" applyFill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4" xfId="0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Fill="1" applyAlignment="1"/>
    <xf numFmtId="0" fontId="4" fillId="0" borderId="0" xfId="0" applyFont="1" applyAlignment="1"/>
    <xf numFmtId="0" fontId="1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0" fillId="0" borderId="0" xfId="0" applyAlignment="1"/>
    <xf numFmtId="0" fontId="14" fillId="0" borderId="0" xfId="0" applyFont="1" applyAlignment="1"/>
    <xf numFmtId="10" fontId="4" fillId="0" borderId="0" xfId="0" applyNumberFormat="1" applyFont="1" applyBorder="1" applyAlignment="1">
      <alignment horizontal="center"/>
    </xf>
    <xf numFmtId="0" fontId="28" fillId="5" borderId="0" xfId="0" applyFont="1" applyFill="1"/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0" fillId="2" borderId="3" xfId="0" applyFill="1" applyBorder="1" applyAlignment="1"/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9" xfId="0" applyFill="1" applyBorder="1" applyAlignment="1"/>
    <xf numFmtId="0" fontId="26" fillId="0" borderId="7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4" fillId="0" borderId="4" xfId="0" applyFont="1" applyFill="1" applyBorder="1" applyAlignment="1"/>
    <xf numFmtId="4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Fill="1" applyAlignment="1"/>
    <xf numFmtId="0" fontId="0" fillId="0" borderId="0" xfId="0" applyAlignment="1"/>
    <xf numFmtId="0" fontId="14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65" fontId="4" fillId="0" borderId="7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0" fillId="0" borderId="6" xfId="0" applyBorder="1" applyAlignment="1"/>
    <xf numFmtId="165" fontId="7" fillId="4" borderId="5" xfId="0" applyNumberFormat="1" applyFont="1" applyFill="1" applyBorder="1" applyAlignment="1">
      <alignment horizontal="right"/>
    </xf>
    <xf numFmtId="165" fontId="7" fillId="4" borderId="6" xfId="0" applyNumberFormat="1" applyFont="1" applyFill="1" applyBorder="1" applyAlignment="1">
      <alignment horizontal="right"/>
    </xf>
    <xf numFmtId="165" fontId="7" fillId="4" borderId="3" xfId="0" applyNumberFormat="1" applyFont="1" applyFill="1" applyBorder="1" applyAlignment="1">
      <alignment horizontal="right"/>
    </xf>
    <xf numFmtId="0" fontId="14" fillId="0" borderId="8" xfId="0" applyFont="1" applyBorder="1" applyAlignment="1"/>
    <xf numFmtId="0" fontId="14" fillId="0" borderId="1" xfId="0" applyFont="1" applyBorder="1" applyAlignment="1"/>
    <xf numFmtId="0" fontId="14" fillId="4" borderId="5" xfId="0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14" fillId="0" borderId="7" xfId="0" applyFont="1" applyBorder="1" applyAlignment="1"/>
    <xf numFmtId="0" fontId="14" fillId="0" borderId="0" xfId="0" applyFont="1" applyBorder="1" applyAlignment="1"/>
    <xf numFmtId="165" fontId="14" fillId="0" borderId="5" xfId="0" applyNumberFormat="1" applyFont="1" applyBorder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4" xfId="0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Alignment="1"/>
    <xf numFmtId="0" fontId="14" fillId="0" borderId="0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pka/AppData/Roaming/Microsoft/Excel/Copy%20of%20MASONBUDGET_101912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Cost Share"/>
      <sheetName val="Source-Protected"/>
      <sheetName val="Personnel-Protected"/>
    </sheetNames>
    <sheetDataSet>
      <sheetData sheetId="0"/>
      <sheetData sheetId="1"/>
      <sheetData sheetId="2"/>
      <sheetData sheetId="3">
        <row r="2">
          <cell r="B2" t="str">
            <v>Please Select from the List …</v>
          </cell>
        </row>
        <row r="3">
          <cell r="B3" t="str">
            <v>Faculty Calendar Year (12 mos)</v>
          </cell>
        </row>
        <row r="4">
          <cell r="B4" t="str">
            <v>Faculty Academic Year (9 mos)</v>
          </cell>
        </row>
        <row r="5">
          <cell r="B5" t="str">
            <v>Classified Staff (12 mos)</v>
          </cell>
        </row>
        <row r="6">
          <cell r="B6" t="str">
            <v>Summer Faculty (3 mos)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4"/>
  <sheetViews>
    <sheetView topLeftCell="A57" zoomScaleNormal="100" zoomScaleSheetLayoutView="100" workbookViewId="0">
      <selection activeCell="A57" sqref="A1:XFD1048576"/>
    </sheetView>
  </sheetViews>
  <sheetFormatPr defaultColWidth="13.54296875" defaultRowHeight="14.5" x14ac:dyDescent="0.35"/>
  <cols>
    <col min="1" max="1" width="37.1796875" style="1" customWidth="1"/>
    <col min="2" max="2" width="13.1796875" style="1" customWidth="1"/>
    <col min="3" max="3" width="9.1796875" style="1" customWidth="1"/>
    <col min="4" max="4" width="12.81640625" style="1" customWidth="1"/>
    <col min="5" max="6" width="8.81640625" style="1" customWidth="1"/>
    <col min="7" max="7" width="14.453125" style="1" customWidth="1"/>
    <col min="8" max="16384" width="13.54296875" style="1"/>
  </cols>
  <sheetData>
    <row r="1" spans="1:19" ht="23.25" customHeight="1" x14ac:dyDescent="0.35">
      <c r="A1" s="218" t="s">
        <v>61</v>
      </c>
      <c r="B1" s="218"/>
      <c r="C1" s="218"/>
      <c r="D1" s="219"/>
      <c r="E1" s="109" t="s">
        <v>75</v>
      </c>
    </row>
    <row r="2" spans="1:19" ht="13.5" customHeight="1" x14ac:dyDescent="0.35">
      <c r="A2" s="125"/>
      <c r="B2" s="125"/>
      <c r="C2" s="125"/>
      <c r="D2" s="126"/>
      <c r="E2" s="109" t="s">
        <v>104</v>
      </c>
    </row>
    <row r="3" spans="1:19" x14ac:dyDescent="0.35">
      <c r="A3" s="43" t="s">
        <v>14</v>
      </c>
      <c r="B3" s="56"/>
      <c r="C3" s="56"/>
      <c r="D3" s="190"/>
      <c r="E3" s="191"/>
      <c r="F3" s="46"/>
      <c r="G3" s="46" t="s">
        <v>45</v>
      </c>
      <c r="H3" s="45"/>
      <c r="J3" s="46"/>
      <c r="K3" s="46"/>
      <c r="L3" s="46"/>
      <c r="M3" s="46"/>
      <c r="N3" s="46"/>
      <c r="O3" s="46"/>
    </row>
    <row r="4" spans="1:19" x14ac:dyDescent="0.35">
      <c r="A4" s="47"/>
      <c r="B4" s="56"/>
      <c r="C4" s="56"/>
      <c r="D4" s="47"/>
      <c r="E4" s="48"/>
      <c r="F4" s="46"/>
      <c r="G4" s="46" t="s">
        <v>46</v>
      </c>
      <c r="H4" s="45"/>
      <c r="J4" s="46"/>
      <c r="K4" s="46"/>
      <c r="L4" s="46"/>
      <c r="M4" s="46"/>
      <c r="N4" s="46"/>
      <c r="O4" s="46"/>
    </row>
    <row r="5" spans="1:19" x14ac:dyDescent="0.35">
      <c r="A5" s="47"/>
      <c r="B5" s="56"/>
      <c r="C5" s="56"/>
      <c r="D5" s="47"/>
      <c r="E5" s="48"/>
      <c r="F5" s="46"/>
      <c r="G5" s="46"/>
      <c r="H5" s="45"/>
      <c r="J5" s="46"/>
      <c r="K5" s="46"/>
      <c r="L5" s="46"/>
      <c r="M5" s="46"/>
      <c r="N5" s="46"/>
      <c r="O5" s="46"/>
    </row>
    <row r="6" spans="1:19" x14ac:dyDescent="0.35">
      <c r="A6" s="190" t="s">
        <v>44</v>
      </c>
      <c r="B6" s="190"/>
      <c r="C6" s="190"/>
      <c r="D6" s="190"/>
      <c r="E6" s="224"/>
      <c r="F6" s="46"/>
      <c r="H6" s="45"/>
      <c r="I6" s="45"/>
    </row>
    <row r="7" spans="1:19" x14ac:dyDescent="0.35">
      <c r="A7" s="76" t="s">
        <v>71</v>
      </c>
      <c r="B7" s="76"/>
      <c r="C7" s="76"/>
      <c r="D7" s="52"/>
      <c r="E7" s="53"/>
      <c r="F7" s="46"/>
      <c r="H7" s="45"/>
      <c r="I7" s="45"/>
    </row>
    <row r="8" spans="1:19" x14ac:dyDescent="0.35">
      <c r="A8" s="43" t="s">
        <v>15</v>
      </c>
      <c r="B8" s="56"/>
      <c r="C8" s="56"/>
      <c r="D8" s="190"/>
      <c r="E8" s="192"/>
      <c r="G8" s="49" t="s">
        <v>62</v>
      </c>
    </row>
    <row r="9" spans="1:19" x14ac:dyDescent="0.35">
      <c r="A9" s="22"/>
      <c r="B9" s="58"/>
      <c r="C9" s="58"/>
      <c r="D9" s="21"/>
      <c r="E9" s="21"/>
      <c r="F9" s="21"/>
    </row>
    <row r="10" spans="1:19" x14ac:dyDescent="0.35">
      <c r="A10" s="22"/>
      <c r="B10" s="58"/>
      <c r="C10" s="58"/>
      <c r="D10" s="21"/>
      <c r="E10" s="21"/>
      <c r="F10" s="21"/>
    </row>
    <row r="11" spans="1:19" x14ac:dyDescent="0.35">
      <c r="A11" s="5" t="s">
        <v>6</v>
      </c>
      <c r="B11" s="5"/>
      <c r="C11" s="5"/>
    </row>
    <row r="12" spans="1:19" ht="24" x14ac:dyDescent="0.35">
      <c r="A12" s="18" t="s">
        <v>22</v>
      </c>
      <c r="B12" s="38" t="s">
        <v>63</v>
      </c>
      <c r="C12" s="38" t="s">
        <v>66</v>
      </c>
      <c r="D12" s="38" t="s">
        <v>92</v>
      </c>
      <c r="E12" s="38" t="s">
        <v>19</v>
      </c>
      <c r="F12" s="38" t="s">
        <v>18</v>
      </c>
      <c r="G12" s="39" t="s">
        <v>17</v>
      </c>
      <c r="H12" s="39" t="s">
        <v>2</v>
      </c>
      <c r="I12" s="39" t="s">
        <v>3</v>
      </c>
      <c r="J12" s="39" t="s">
        <v>34</v>
      </c>
      <c r="K12" s="39" t="s">
        <v>37</v>
      </c>
      <c r="L12" s="39" t="s">
        <v>38</v>
      </c>
      <c r="M12" s="63" t="s">
        <v>39</v>
      </c>
      <c r="N12" s="143" t="s">
        <v>103</v>
      </c>
      <c r="O12" s="142" t="s">
        <v>105</v>
      </c>
      <c r="P12" s="127" t="s">
        <v>4</v>
      </c>
    </row>
    <row r="13" spans="1:19" ht="15.5" x14ac:dyDescent="0.35">
      <c r="A13" s="20" t="s">
        <v>47</v>
      </c>
      <c r="B13" s="20"/>
      <c r="C13" s="20"/>
      <c r="D13" s="3"/>
      <c r="E13" s="6"/>
      <c r="F13" s="6"/>
      <c r="G13" s="6"/>
      <c r="H13" s="6"/>
      <c r="I13" s="6"/>
      <c r="J13" s="6"/>
      <c r="K13" s="6"/>
      <c r="L13" s="6"/>
      <c r="M13" s="6"/>
      <c r="N13" s="144"/>
      <c r="O13" s="128"/>
      <c r="P13" s="64"/>
      <c r="S13" s="40"/>
    </row>
    <row r="14" spans="1:19" x14ac:dyDescent="0.35">
      <c r="A14" s="2" t="s">
        <v>16</v>
      </c>
      <c r="B14" s="107">
        <v>0</v>
      </c>
      <c r="C14" s="2"/>
      <c r="D14" s="3">
        <v>0</v>
      </c>
      <c r="E14" s="7">
        <v>0</v>
      </c>
      <c r="F14" s="7">
        <v>0</v>
      </c>
      <c r="G14" s="13">
        <v>0</v>
      </c>
      <c r="H14" s="14">
        <f>IF(D14=0,0,(E14/D14)+(F14/D14))</f>
        <v>0</v>
      </c>
      <c r="I14" s="26">
        <f>(E14+F14)*G14*H14</f>
        <v>0</v>
      </c>
      <c r="J14" s="26">
        <f>I14*1.04</f>
        <v>0</v>
      </c>
      <c r="K14" s="26">
        <f t="shared" ref="K14:M14" si="0">J14*1.04</f>
        <v>0</v>
      </c>
      <c r="L14" s="26">
        <f t="shared" si="0"/>
        <v>0</v>
      </c>
      <c r="M14" s="26">
        <f t="shared" si="0"/>
        <v>0</v>
      </c>
      <c r="N14" s="145">
        <v>0</v>
      </c>
      <c r="O14" s="129">
        <v>0</v>
      </c>
      <c r="P14" s="65">
        <f>SUM(I14:M14)</f>
        <v>0</v>
      </c>
    </row>
    <row r="15" spans="1:19" x14ac:dyDescent="0.35">
      <c r="A15" s="2" t="s">
        <v>33</v>
      </c>
      <c r="B15" s="107">
        <v>0</v>
      </c>
      <c r="C15" s="2"/>
      <c r="D15" s="3">
        <v>0</v>
      </c>
      <c r="E15" s="7">
        <v>0</v>
      </c>
      <c r="F15" s="7">
        <v>0</v>
      </c>
      <c r="G15" s="13">
        <v>0</v>
      </c>
      <c r="H15" s="14">
        <f>IF(D15=0,0,(E15/D15)+(F15/D15))</f>
        <v>0</v>
      </c>
      <c r="I15" s="26">
        <f>(E15+F15)*G15*H15</f>
        <v>0</v>
      </c>
      <c r="J15" s="26">
        <f t="shared" ref="J15:M16" si="1">I15*1.04</f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145">
        <v>0</v>
      </c>
      <c r="O15" s="129">
        <v>0</v>
      </c>
      <c r="P15" s="65">
        <f>SUM(I15:M15)</f>
        <v>0</v>
      </c>
    </row>
    <row r="16" spans="1:19" x14ac:dyDescent="0.35">
      <c r="A16" s="2" t="s">
        <v>33</v>
      </c>
      <c r="B16" s="107">
        <v>0</v>
      </c>
      <c r="C16" s="2"/>
      <c r="D16" s="3">
        <v>0</v>
      </c>
      <c r="E16" s="7">
        <v>0</v>
      </c>
      <c r="F16" s="7">
        <v>0</v>
      </c>
      <c r="G16" s="13">
        <v>0</v>
      </c>
      <c r="H16" s="14">
        <f>IF(D16=0,0,(E16/D16)+(F16/D16))</f>
        <v>0</v>
      </c>
      <c r="I16" s="26">
        <f>(E16+F16)*G16*H16</f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145">
        <v>0</v>
      </c>
      <c r="O16" s="129">
        <v>0</v>
      </c>
      <c r="P16" s="65">
        <f>SUM(I16:M16)</f>
        <v>0</v>
      </c>
    </row>
    <row r="17" spans="1:16" x14ac:dyDescent="0.35">
      <c r="A17" s="2"/>
      <c r="B17" s="61"/>
      <c r="C17" s="2"/>
      <c r="D17" s="3"/>
      <c r="E17" s="7"/>
      <c r="F17" s="7"/>
      <c r="G17" s="188"/>
      <c r="H17" s="189"/>
      <c r="I17" s="25">
        <f>SUM(I14:I16)</f>
        <v>0</v>
      </c>
      <c r="J17" s="25">
        <f>SUM(J14:J16)</f>
        <v>0</v>
      </c>
      <c r="K17" s="25">
        <f>SUM(K14:K16)</f>
        <v>0</v>
      </c>
      <c r="L17" s="25">
        <f t="shared" ref="L17" si="2">SUM(L14:L16)</f>
        <v>0</v>
      </c>
      <c r="M17" s="25">
        <f>SUM(M14:M16)</f>
        <v>0</v>
      </c>
      <c r="N17" s="146">
        <f>N14+N15+N16</f>
        <v>0</v>
      </c>
      <c r="O17" s="130">
        <f>O14+O15+O16</f>
        <v>0</v>
      </c>
      <c r="P17" s="66">
        <f>SUM(P14:P16)</f>
        <v>0</v>
      </c>
    </row>
    <row r="18" spans="1:16" x14ac:dyDescent="0.35">
      <c r="A18" s="20" t="s">
        <v>56</v>
      </c>
      <c r="B18" s="108"/>
      <c r="C18" s="20"/>
      <c r="D18" s="3"/>
      <c r="E18" s="9"/>
      <c r="F18" s="9"/>
      <c r="G18" s="13"/>
      <c r="H18" s="14"/>
      <c r="I18" s="27"/>
      <c r="J18" s="27"/>
      <c r="K18" s="27"/>
      <c r="L18" s="27"/>
      <c r="M18" s="27"/>
      <c r="N18" s="147"/>
      <c r="O18" s="131"/>
      <c r="P18" s="65"/>
    </row>
    <row r="19" spans="1:16" x14ac:dyDescent="0.35">
      <c r="A19" s="2" t="s">
        <v>31</v>
      </c>
      <c r="B19" s="107">
        <v>0</v>
      </c>
      <c r="C19" s="2"/>
      <c r="D19" s="3">
        <v>0</v>
      </c>
      <c r="E19" s="7">
        <v>0</v>
      </c>
      <c r="F19" s="7">
        <v>0</v>
      </c>
      <c r="G19" s="13">
        <v>0</v>
      </c>
      <c r="H19" s="14">
        <f>IF(D19=0,0,(E19/D19)+(F19/D19))</f>
        <v>0</v>
      </c>
      <c r="I19" s="26">
        <f>(E19+F19)*G19*H19</f>
        <v>0</v>
      </c>
      <c r="J19" s="26">
        <f>I19*1.04</f>
        <v>0</v>
      </c>
      <c r="K19" s="26">
        <f t="shared" ref="K19:M19" si="3">J19*1.04</f>
        <v>0</v>
      </c>
      <c r="L19" s="26">
        <f t="shared" si="3"/>
        <v>0</v>
      </c>
      <c r="M19" s="26">
        <f t="shared" si="3"/>
        <v>0</v>
      </c>
      <c r="N19" s="145">
        <v>0</v>
      </c>
      <c r="O19" s="129">
        <v>0</v>
      </c>
      <c r="P19" s="65">
        <f>SUM(I19:M19)</f>
        <v>0</v>
      </c>
    </row>
    <row r="20" spans="1:16" x14ac:dyDescent="0.35">
      <c r="A20" s="2" t="s">
        <v>31</v>
      </c>
      <c r="B20" s="107">
        <v>0</v>
      </c>
      <c r="C20" s="2"/>
      <c r="D20" s="3">
        <v>0</v>
      </c>
      <c r="E20" s="7">
        <v>0</v>
      </c>
      <c r="F20" s="7">
        <v>0</v>
      </c>
      <c r="G20" s="13">
        <v>0</v>
      </c>
      <c r="H20" s="14">
        <f>IF(D20=0,0,(E20/D20)+(F20/D20))</f>
        <v>0</v>
      </c>
      <c r="I20" s="26">
        <f>(E20+F20)*G20*H20</f>
        <v>0</v>
      </c>
      <c r="J20" s="26">
        <f>I20*1.04</f>
        <v>0</v>
      </c>
      <c r="K20" s="26">
        <f t="shared" ref="K20:M20" si="4">J20*1.04</f>
        <v>0</v>
      </c>
      <c r="L20" s="26">
        <f t="shared" si="4"/>
        <v>0</v>
      </c>
      <c r="M20" s="26">
        <f t="shared" si="4"/>
        <v>0</v>
      </c>
      <c r="N20" s="145">
        <v>0</v>
      </c>
      <c r="O20" s="129">
        <v>0</v>
      </c>
      <c r="P20" s="65">
        <f>SUM(I20:M20)</f>
        <v>0</v>
      </c>
    </row>
    <row r="21" spans="1:16" x14ac:dyDescent="0.35">
      <c r="A21" s="2"/>
      <c r="B21" s="61"/>
      <c r="C21" s="2"/>
      <c r="D21" s="3"/>
      <c r="E21" s="7"/>
      <c r="F21" s="7"/>
      <c r="G21" s="13"/>
      <c r="H21" s="14"/>
      <c r="I21" s="25">
        <f>SUM(I19:I20)</f>
        <v>0</v>
      </c>
      <c r="J21" s="25">
        <f>SUM(J19:J20)</f>
        <v>0</v>
      </c>
      <c r="K21" s="25">
        <f t="shared" ref="K21:L21" si="5">SUM(K19:K20)</f>
        <v>0</v>
      </c>
      <c r="L21" s="25">
        <f t="shared" si="5"/>
        <v>0</v>
      </c>
      <c r="M21" s="25">
        <f>SUM(M19:M20)</f>
        <v>0</v>
      </c>
      <c r="N21" s="146">
        <f>N19+N20</f>
        <v>0</v>
      </c>
      <c r="O21" s="130">
        <f>O19+O20</f>
        <v>0</v>
      </c>
      <c r="P21" s="66">
        <f>SUM(P19:P20)</f>
        <v>0</v>
      </c>
    </row>
    <row r="22" spans="1:16" x14ac:dyDescent="0.35">
      <c r="A22" s="2"/>
      <c r="B22" s="61"/>
      <c r="C22" s="2"/>
      <c r="D22" s="3"/>
      <c r="E22" s="7"/>
      <c r="F22" s="7"/>
      <c r="G22" s="13"/>
      <c r="H22" s="14"/>
      <c r="I22" s="24"/>
      <c r="J22" s="24"/>
      <c r="K22" s="24"/>
      <c r="L22" s="24"/>
      <c r="M22" s="24"/>
      <c r="N22" s="148"/>
      <c r="O22" s="132"/>
      <c r="P22" s="65"/>
    </row>
    <row r="23" spans="1:16" x14ac:dyDescent="0.35">
      <c r="A23" s="20" t="s">
        <v>96</v>
      </c>
      <c r="B23" s="108"/>
      <c r="C23" s="20"/>
      <c r="D23" s="3"/>
      <c r="E23" s="7"/>
      <c r="F23" s="7"/>
      <c r="G23" s="13"/>
      <c r="H23" s="14"/>
      <c r="I23" s="26"/>
      <c r="J23" s="26"/>
      <c r="K23" s="26"/>
      <c r="L23" s="26"/>
      <c r="M23" s="26"/>
      <c r="N23" s="145"/>
      <c r="O23" s="129"/>
      <c r="P23" s="65"/>
    </row>
    <row r="24" spans="1:16" x14ac:dyDescent="0.35">
      <c r="A24" s="104" t="s">
        <v>74</v>
      </c>
      <c r="B24" s="107">
        <v>0</v>
      </c>
      <c r="C24" s="61"/>
      <c r="D24" s="105">
        <v>0</v>
      </c>
      <c r="E24" s="106">
        <v>0</v>
      </c>
      <c r="F24" s="106">
        <v>0</v>
      </c>
      <c r="G24" s="13">
        <v>0</v>
      </c>
      <c r="H24" s="14">
        <f>IF(D24=0,0,(E24/D24)+(F24/D24))</f>
        <v>0</v>
      </c>
      <c r="I24" s="26">
        <f>(E24+F24)*G24*H24</f>
        <v>0</v>
      </c>
      <c r="J24" s="26">
        <f>(E24+F24)*G24*H24</f>
        <v>0</v>
      </c>
      <c r="K24" s="26">
        <f>(E24+F24)*G24*H24</f>
        <v>0</v>
      </c>
      <c r="L24" s="26">
        <f>(E24+F24)*G24*H24</f>
        <v>0</v>
      </c>
      <c r="M24" s="26">
        <f>(E24+F24)*G24*H24</f>
        <v>0</v>
      </c>
      <c r="N24" s="145">
        <v>0</v>
      </c>
      <c r="O24" s="129">
        <v>0</v>
      </c>
      <c r="P24" s="65">
        <f>SUM(I24:M24)</f>
        <v>0</v>
      </c>
    </row>
    <row r="25" spans="1:16" x14ac:dyDescent="0.35">
      <c r="A25" s="2" t="s">
        <v>73</v>
      </c>
      <c r="B25" s="61" t="s">
        <v>64</v>
      </c>
      <c r="C25" s="61"/>
      <c r="D25" s="105">
        <v>0</v>
      </c>
      <c r="E25" s="106">
        <v>0</v>
      </c>
      <c r="F25" s="106">
        <v>0</v>
      </c>
      <c r="G25" s="13">
        <v>0</v>
      </c>
      <c r="H25" s="14">
        <f>IF(D25=0,0,(E25/D25)+(F25/D25))</f>
        <v>0</v>
      </c>
      <c r="I25" s="26">
        <f>(E25+F25)*G25*H25</f>
        <v>0</v>
      </c>
      <c r="J25" s="26">
        <f>(E25+F25)*G25*H25</f>
        <v>0</v>
      </c>
      <c r="K25" s="26">
        <f>(E25+F25)*G25*H25</f>
        <v>0</v>
      </c>
      <c r="L25" s="26">
        <f>(E25+F25)*G25*H25</f>
        <v>0</v>
      </c>
      <c r="M25" s="26">
        <f>(E25+F25)*G25*H25</f>
        <v>0</v>
      </c>
      <c r="N25" s="145">
        <v>0</v>
      </c>
      <c r="O25" s="129">
        <v>0</v>
      </c>
      <c r="P25" s="65">
        <f t="shared" ref="P25" si="6">SUM(I25:M25)</f>
        <v>0</v>
      </c>
    </row>
    <row r="26" spans="1:16" x14ac:dyDescent="0.35">
      <c r="A26" s="2"/>
      <c r="B26" s="2"/>
      <c r="C26" s="2"/>
      <c r="D26" s="3"/>
      <c r="E26" s="7"/>
      <c r="F26" s="7"/>
      <c r="G26" s="188"/>
      <c r="H26" s="189"/>
      <c r="I26" s="25">
        <f>SUM(I24:I25)</f>
        <v>0</v>
      </c>
      <c r="J26" s="25">
        <f>SUM(J24:J25)</f>
        <v>0</v>
      </c>
      <c r="K26" s="25">
        <f t="shared" ref="K26" si="7">SUM(K24:K25)</f>
        <v>0</v>
      </c>
      <c r="L26" s="25">
        <f>SUM(L24:L25)</f>
        <v>0</v>
      </c>
      <c r="M26" s="25">
        <f>SUM(M24:M25)</f>
        <v>0</v>
      </c>
      <c r="N26" s="146">
        <f>N24+N25</f>
        <v>0</v>
      </c>
      <c r="O26" s="130">
        <f>O24+O25</f>
        <v>0</v>
      </c>
      <c r="P26" s="66">
        <f>SUM(P24:P25)</f>
        <v>0</v>
      </c>
    </row>
    <row r="27" spans="1:16" x14ac:dyDescent="0.35">
      <c r="A27" s="3"/>
      <c r="B27" s="3"/>
      <c r="C27" s="3"/>
      <c r="D27" s="3"/>
      <c r="E27" s="8"/>
      <c r="F27" s="8"/>
      <c r="G27" s="10"/>
      <c r="H27" s="11"/>
      <c r="I27" s="12"/>
      <c r="J27" s="12"/>
      <c r="K27" s="12"/>
      <c r="L27" s="12"/>
      <c r="M27" s="12"/>
      <c r="N27" s="149"/>
      <c r="O27" s="133"/>
      <c r="P27" s="67"/>
    </row>
    <row r="28" spans="1:16" x14ac:dyDescent="0.35">
      <c r="A28" s="3"/>
      <c r="B28" s="3"/>
      <c r="C28" s="3"/>
      <c r="D28" s="3"/>
      <c r="E28" s="9"/>
      <c r="F28" s="9"/>
      <c r="G28" s="188" t="s">
        <v>0</v>
      </c>
      <c r="H28" s="189"/>
      <c r="I28" s="25">
        <f t="shared" ref="I28:P28" si="8">I17+I21+I26</f>
        <v>0</v>
      </c>
      <c r="J28" s="25">
        <f t="shared" si="8"/>
        <v>0</v>
      </c>
      <c r="K28" s="25">
        <f t="shared" si="8"/>
        <v>0</v>
      </c>
      <c r="L28" s="25">
        <f t="shared" si="8"/>
        <v>0</v>
      </c>
      <c r="M28" s="25">
        <f t="shared" si="8"/>
        <v>0</v>
      </c>
      <c r="N28" s="146">
        <v>0</v>
      </c>
      <c r="O28" s="130">
        <v>0</v>
      </c>
      <c r="P28" s="66">
        <f t="shared" si="8"/>
        <v>0</v>
      </c>
    </row>
    <row r="29" spans="1:16" x14ac:dyDescent="0.35">
      <c r="A29" s="17" t="s">
        <v>1</v>
      </c>
      <c r="B29" s="17"/>
      <c r="C29" s="17"/>
      <c r="D29" s="4"/>
      <c r="E29" s="9"/>
      <c r="F29" s="9"/>
      <c r="G29" s="10"/>
      <c r="H29" s="11"/>
      <c r="I29" s="12"/>
      <c r="J29" s="12"/>
      <c r="K29" s="12"/>
      <c r="L29" s="12"/>
      <c r="M29" s="12"/>
      <c r="N29" s="149"/>
      <c r="O29" s="133"/>
      <c r="P29" s="67"/>
    </row>
    <row r="30" spans="1:16" x14ac:dyDescent="0.35">
      <c r="A30" s="2" t="s">
        <v>21</v>
      </c>
      <c r="B30" s="2"/>
      <c r="C30" s="2"/>
      <c r="D30" s="3">
        <v>0</v>
      </c>
      <c r="E30" s="7">
        <v>0</v>
      </c>
      <c r="F30" s="7">
        <v>0</v>
      </c>
      <c r="G30" s="13">
        <v>0</v>
      </c>
      <c r="H30" s="177">
        <v>0.23139999999999999</v>
      </c>
      <c r="I30" s="28">
        <f>(I17+I21)*H30</f>
        <v>0</v>
      </c>
      <c r="J30" s="51">
        <f>(J17+J21)*H30</f>
        <v>0</v>
      </c>
      <c r="K30" s="51">
        <f>(K17+K21)*H30</f>
        <v>0</v>
      </c>
      <c r="L30" s="51">
        <f>(L17+L21)*H30</f>
        <v>0</v>
      </c>
      <c r="M30" s="51">
        <f>(M17+M21)*H30</f>
        <v>0</v>
      </c>
      <c r="N30" s="145">
        <v>0</v>
      </c>
      <c r="O30" s="129">
        <v>0</v>
      </c>
      <c r="P30" s="65">
        <f>SUM(I30:M30)</f>
        <v>0</v>
      </c>
    </row>
    <row r="31" spans="1:16" x14ac:dyDescent="0.35">
      <c r="A31" s="2" t="s">
        <v>95</v>
      </c>
      <c r="B31" s="2"/>
      <c r="C31" s="2"/>
      <c r="D31" s="3">
        <v>0</v>
      </c>
      <c r="E31" s="7">
        <v>0</v>
      </c>
      <c r="F31" s="7">
        <v>0</v>
      </c>
      <c r="G31" s="13">
        <v>0</v>
      </c>
      <c r="H31" s="177">
        <v>7.9500000000000001E-2</v>
      </c>
      <c r="I31" s="28">
        <f>(I26)*H31</f>
        <v>0</v>
      </c>
      <c r="J31" s="51">
        <f>(J26)*H31</f>
        <v>0</v>
      </c>
      <c r="K31" s="51">
        <f>(K26)*H31</f>
        <v>0</v>
      </c>
      <c r="L31" s="51">
        <f>(L26)*H31</f>
        <v>0</v>
      </c>
      <c r="M31" s="51">
        <f>(M26)*H31</f>
        <v>0</v>
      </c>
      <c r="N31" s="145">
        <v>0</v>
      </c>
      <c r="O31" s="129">
        <v>0</v>
      </c>
      <c r="P31" s="65">
        <f>SUM(I31:M31)</f>
        <v>0</v>
      </c>
    </row>
    <row r="32" spans="1:16" x14ac:dyDescent="0.35">
      <c r="A32" s="6"/>
      <c r="B32" s="6"/>
      <c r="C32" s="6"/>
      <c r="D32" s="6"/>
      <c r="E32" s="6"/>
      <c r="F32" s="6"/>
      <c r="G32" s="223" t="s">
        <v>5</v>
      </c>
      <c r="H32" s="223"/>
      <c r="I32" s="25">
        <f>SUM(I30:I31)</f>
        <v>0</v>
      </c>
      <c r="J32" s="25">
        <f>SUM(J30:J31)</f>
        <v>0</v>
      </c>
      <c r="K32" s="25">
        <f t="shared" ref="K32:M32" si="9">SUM(K30:K31)</f>
        <v>0</v>
      </c>
      <c r="L32" s="25">
        <f t="shared" si="9"/>
        <v>0</v>
      </c>
      <c r="M32" s="25">
        <f t="shared" si="9"/>
        <v>0</v>
      </c>
      <c r="N32" s="146">
        <v>0</v>
      </c>
      <c r="O32" s="130">
        <v>0</v>
      </c>
      <c r="P32" s="66">
        <f>SUM(P30:P31)</f>
        <v>0</v>
      </c>
    </row>
    <row r="33" spans="1:16" x14ac:dyDescent="0.35">
      <c r="A33" s="6"/>
      <c r="B33" s="6"/>
      <c r="C33" s="6"/>
      <c r="D33" s="6"/>
      <c r="E33" s="6"/>
      <c r="F33" s="6"/>
      <c r="G33" s="23"/>
      <c r="H33" s="23"/>
      <c r="I33" s="24"/>
      <c r="J33" s="24"/>
      <c r="K33" s="24"/>
      <c r="L33" s="24"/>
      <c r="M33" s="24"/>
      <c r="N33" s="148"/>
      <c r="O33" s="132"/>
      <c r="P33" s="65"/>
    </row>
    <row r="34" spans="1:16" x14ac:dyDescent="0.35">
      <c r="A34" s="16" t="s">
        <v>8</v>
      </c>
      <c r="B34" s="19" t="s">
        <v>13</v>
      </c>
      <c r="C34" s="19" t="s">
        <v>35</v>
      </c>
      <c r="D34" s="19" t="s">
        <v>36</v>
      </c>
      <c r="I34" s="29"/>
      <c r="J34" s="29"/>
      <c r="K34" s="29"/>
      <c r="L34" s="29"/>
      <c r="M34" s="29"/>
      <c r="N34" s="151"/>
      <c r="O34" s="135"/>
      <c r="P34" s="68"/>
    </row>
    <row r="35" spans="1:16" x14ac:dyDescent="0.35">
      <c r="A35" s="20" t="s">
        <v>42</v>
      </c>
      <c r="B35" s="2"/>
      <c r="C35" s="2"/>
      <c r="I35" s="117">
        <f>B35*C35*D35</f>
        <v>0</v>
      </c>
      <c r="J35" s="117">
        <f>C35*D35*E35</f>
        <v>0</v>
      </c>
      <c r="K35" s="117">
        <f t="shared" ref="K35:M35" si="10">D35*E35*F35</f>
        <v>0</v>
      </c>
      <c r="L35" s="117">
        <f t="shared" si="10"/>
        <v>0</v>
      </c>
      <c r="M35" s="117">
        <f t="shared" si="10"/>
        <v>0</v>
      </c>
      <c r="N35" s="145">
        <v>0</v>
      </c>
      <c r="O35" s="129">
        <v>0</v>
      </c>
      <c r="P35" s="114">
        <f>SUM(I35:M35)</f>
        <v>0</v>
      </c>
    </row>
    <row r="36" spans="1:16" x14ac:dyDescent="0.35">
      <c r="A36" s="2" t="s">
        <v>77</v>
      </c>
      <c r="B36" s="2"/>
      <c r="C36" s="2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45">
        <v>0</v>
      </c>
      <c r="O36" s="129">
        <v>0</v>
      </c>
      <c r="P36" s="114">
        <f t="shared" ref="P36:P37" si="11">SUM(I36:M36)</f>
        <v>0</v>
      </c>
    </row>
    <row r="37" spans="1:16" x14ac:dyDescent="0.35">
      <c r="A37" s="2" t="s">
        <v>78</v>
      </c>
      <c r="B37" s="2"/>
      <c r="C37" s="2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45">
        <v>0</v>
      </c>
      <c r="O37" s="129">
        <v>0</v>
      </c>
      <c r="P37" s="114">
        <f t="shared" si="11"/>
        <v>0</v>
      </c>
    </row>
    <row r="38" spans="1:16" x14ac:dyDescent="0.35">
      <c r="A38" s="2" t="s">
        <v>84</v>
      </c>
      <c r="B38" s="2"/>
      <c r="C38" s="2"/>
      <c r="I38" s="117"/>
      <c r="J38" s="117"/>
      <c r="K38" s="117"/>
      <c r="L38" s="117"/>
      <c r="M38" s="117"/>
      <c r="N38" s="152"/>
      <c r="O38" s="136"/>
      <c r="P38" s="114"/>
    </row>
    <row r="39" spans="1:16" x14ac:dyDescent="0.35">
      <c r="A39" s="20" t="s">
        <v>43</v>
      </c>
      <c r="B39" s="2"/>
      <c r="C39" s="2"/>
      <c r="I39" s="117">
        <f>D39*E39</f>
        <v>0</v>
      </c>
      <c r="J39" s="117">
        <f>D39*E39</f>
        <v>0</v>
      </c>
      <c r="K39" s="117">
        <f>D39*E39</f>
        <v>0</v>
      </c>
      <c r="L39" s="117">
        <f>D39*E39</f>
        <v>0</v>
      </c>
      <c r="M39" s="117">
        <f>D39*E39</f>
        <v>0</v>
      </c>
      <c r="N39" s="145">
        <v>0</v>
      </c>
      <c r="O39" s="129">
        <v>0</v>
      </c>
      <c r="P39" s="114">
        <f t="shared" ref="P39" si="12">SUM(I39:M39)</f>
        <v>0</v>
      </c>
    </row>
    <row r="40" spans="1:16" x14ac:dyDescent="0.35">
      <c r="A40" s="2" t="s">
        <v>77</v>
      </c>
      <c r="B40" s="2"/>
      <c r="C40" s="2"/>
      <c r="I40" s="117">
        <f>D40*E40</f>
        <v>0</v>
      </c>
      <c r="J40" s="117">
        <f>D40*E40</f>
        <v>0</v>
      </c>
      <c r="K40" s="117">
        <f>D40*E40</f>
        <v>0</v>
      </c>
      <c r="L40" s="117">
        <f>D40*E40</f>
        <v>0</v>
      </c>
      <c r="M40" s="117">
        <f>D40*E40</f>
        <v>0</v>
      </c>
      <c r="N40" s="145">
        <v>0</v>
      </c>
      <c r="O40" s="129">
        <v>0</v>
      </c>
      <c r="P40" s="114">
        <f>SUM(I40:M40)</f>
        <v>0</v>
      </c>
    </row>
    <row r="41" spans="1:16" x14ac:dyDescent="0.35">
      <c r="A41" s="2" t="s">
        <v>78</v>
      </c>
      <c r="B41" s="2"/>
      <c r="C41" s="2"/>
      <c r="I41" s="117">
        <f>D41*E41</f>
        <v>0</v>
      </c>
      <c r="J41" s="117">
        <f>D41*E41</f>
        <v>0</v>
      </c>
      <c r="K41" s="117">
        <f>D41*E41</f>
        <v>0</v>
      </c>
      <c r="L41" s="117">
        <f>D41*E41</f>
        <v>0</v>
      </c>
      <c r="M41" s="117">
        <f>D41*E41</f>
        <v>0</v>
      </c>
      <c r="N41" s="145">
        <v>0</v>
      </c>
      <c r="O41" s="129">
        <v>0</v>
      </c>
      <c r="P41" s="114">
        <f>SUM(I41:M41)</f>
        <v>0</v>
      </c>
    </row>
    <row r="42" spans="1:16" x14ac:dyDescent="0.35">
      <c r="A42" s="2" t="s">
        <v>84</v>
      </c>
      <c r="B42" s="2"/>
      <c r="C42" s="2"/>
      <c r="D42" s="3"/>
      <c r="I42" s="118"/>
      <c r="J42" s="118"/>
      <c r="K42" s="118"/>
      <c r="L42" s="118"/>
      <c r="M42" s="157"/>
      <c r="N42" s="153"/>
      <c r="O42" s="137"/>
      <c r="P42" s="119"/>
    </row>
    <row r="43" spans="1:16" x14ac:dyDescent="0.35">
      <c r="A43" s="20" t="s">
        <v>76</v>
      </c>
      <c r="B43" s="2"/>
      <c r="C43" s="2"/>
      <c r="D43" s="3"/>
      <c r="G43" s="77"/>
      <c r="H43" s="78"/>
      <c r="I43" s="120"/>
      <c r="J43" s="120"/>
      <c r="K43" s="120"/>
      <c r="L43" s="120"/>
      <c r="M43" s="120"/>
      <c r="N43" s="154"/>
      <c r="O43" s="138"/>
      <c r="P43" s="114"/>
    </row>
    <row r="44" spans="1:16" x14ac:dyDescent="0.35">
      <c r="A44" s="2" t="s">
        <v>79</v>
      </c>
      <c r="B44" s="2"/>
      <c r="C44" s="2"/>
      <c r="D44" s="3"/>
      <c r="G44" s="77"/>
      <c r="H44" s="78"/>
      <c r="I44" s="117">
        <f t="shared" ref="I44:I45" si="13">D44*E44</f>
        <v>0</v>
      </c>
      <c r="J44" s="117">
        <f t="shared" ref="J44:J45" si="14">E44*F44</f>
        <v>0</v>
      </c>
      <c r="K44" s="117">
        <f t="shared" ref="K44:K45" si="15">F44*G44</f>
        <v>0</v>
      </c>
      <c r="L44" s="117">
        <f t="shared" ref="L44:L45" si="16">G44*H44</f>
        <v>0</v>
      </c>
      <c r="M44" s="117">
        <f t="shared" ref="M44:M45" si="17">H44*I44</f>
        <v>0</v>
      </c>
      <c r="N44" s="145">
        <v>0</v>
      </c>
      <c r="O44" s="129">
        <v>0</v>
      </c>
      <c r="P44" s="114">
        <f>SUM(I44:M44)</f>
        <v>0</v>
      </c>
    </row>
    <row r="45" spans="1:16" x14ac:dyDescent="0.35">
      <c r="A45" s="2" t="s">
        <v>82</v>
      </c>
      <c r="B45" s="2"/>
      <c r="C45" s="2"/>
      <c r="D45" s="3"/>
      <c r="G45" s="77"/>
      <c r="H45" s="78"/>
      <c r="I45" s="117">
        <f t="shared" si="13"/>
        <v>0</v>
      </c>
      <c r="J45" s="117">
        <f t="shared" si="14"/>
        <v>0</v>
      </c>
      <c r="K45" s="117">
        <f t="shared" si="15"/>
        <v>0</v>
      </c>
      <c r="L45" s="117">
        <f t="shared" si="16"/>
        <v>0</v>
      </c>
      <c r="M45" s="117">
        <f t="shared" si="17"/>
        <v>0</v>
      </c>
      <c r="N45" s="145">
        <v>0</v>
      </c>
      <c r="O45" s="129">
        <v>0</v>
      </c>
      <c r="P45" s="114">
        <f>SUM(I45:M45)</f>
        <v>0</v>
      </c>
    </row>
    <row r="46" spans="1:16" x14ac:dyDescent="0.35">
      <c r="B46" s="2"/>
      <c r="C46" s="2"/>
      <c r="D46" s="3"/>
      <c r="G46" s="188" t="s">
        <v>26</v>
      </c>
      <c r="H46" s="189"/>
      <c r="I46" s="121">
        <f>SUM(I35:I45)</f>
        <v>0</v>
      </c>
      <c r="J46" s="121">
        <f t="shared" ref="J46:M46" si="18">SUM(J35:J41)</f>
        <v>0</v>
      </c>
      <c r="K46" s="121">
        <f t="shared" si="18"/>
        <v>0</v>
      </c>
      <c r="L46" s="121">
        <f t="shared" si="18"/>
        <v>0</v>
      </c>
      <c r="M46" s="121">
        <f t="shared" si="18"/>
        <v>0</v>
      </c>
      <c r="N46" s="146">
        <v>0</v>
      </c>
      <c r="O46" s="146">
        <v>0</v>
      </c>
      <c r="P46" s="122">
        <f>SUM(P35:P45)</f>
        <v>0</v>
      </c>
    </row>
    <row r="47" spans="1:16" x14ac:dyDescent="0.35">
      <c r="D47" s="19"/>
      <c r="E47" s="19"/>
      <c r="I47" s="28"/>
      <c r="J47" s="28"/>
      <c r="K47" s="37"/>
      <c r="L47" s="37"/>
      <c r="M47" s="37"/>
      <c r="N47" s="150"/>
      <c r="O47" s="134"/>
      <c r="P47" s="65"/>
    </row>
    <row r="48" spans="1:16" x14ac:dyDescent="0.35">
      <c r="A48" s="103" t="s">
        <v>65</v>
      </c>
      <c r="B48" s="19" t="s">
        <v>13</v>
      </c>
      <c r="C48" s="19" t="s">
        <v>35</v>
      </c>
      <c r="D48" s="19" t="s">
        <v>36</v>
      </c>
      <c r="I48" s="28"/>
      <c r="J48" s="28"/>
      <c r="K48" s="37"/>
      <c r="L48" s="37"/>
      <c r="M48" s="37"/>
      <c r="N48" s="150"/>
      <c r="O48" s="134"/>
      <c r="P48" s="65"/>
    </row>
    <row r="49" spans="1:16" x14ac:dyDescent="0.35">
      <c r="A49" s="62" t="s">
        <v>25</v>
      </c>
      <c r="B49" s="62"/>
      <c r="C49" s="62"/>
      <c r="I49" s="37">
        <f>D49*E49</f>
        <v>0</v>
      </c>
      <c r="J49" s="28">
        <f>E49*D49</f>
        <v>0</v>
      </c>
      <c r="K49" s="51">
        <f>E49*D49</f>
        <v>0</v>
      </c>
      <c r="L49" s="51">
        <f>E49*D49</f>
        <v>0</v>
      </c>
      <c r="M49" s="51">
        <f>E49*D49</f>
        <v>0</v>
      </c>
      <c r="N49" s="145">
        <v>0</v>
      </c>
      <c r="O49" s="145">
        <v>0</v>
      </c>
      <c r="P49" s="65">
        <f>SUM(I49:M49)</f>
        <v>0</v>
      </c>
    </row>
    <row r="50" spans="1:16" x14ac:dyDescent="0.35">
      <c r="A50" s="62" t="s">
        <v>24</v>
      </c>
      <c r="B50" s="62"/>
      <c r="C50" s="62"/>
      <c r="I50" s="37">
        <f>D50*E50</f>
        <v>0</v>
      </c>
      <c r="J50" s="51">
        <f>D50*E50</f>
        <v>0</v>
      </c>
      <c r="K50" s="51">
        <f>D50*E50</f>
        <v>0</v>
      </c>
      <c r="L50" s="51">
        <f>D50*E50</f>
        <v>0</v>
      </c>
      <c r="M50" s="51">
        <f>D50*E50</f>
        <v>0</v>
      </c>
      <c r="N50" s="145">
        <v>0</v>
      </c>
      <c r="O50" s="145">
        <v>0</v>
      </c>
      <c r="P50" s="65">
        <f>SUM(I50:M50)</f>
        <v>0</v>
      </c>
    </row>
    <row r="51" spans="1:16" x14ac:dyDescent="0.35">
      <c r="A51" s="103"/>
      <c r="B51" s="16"/>
      <c r="C51" s="16"/>
      <c r="G51" s="188" t="s">
        <v>27</v>
      </c>
      <c r="H51" s="189"/>
      <c r="I51" s="25">
        <f>SUM(I49:I50)</f>
        <v>0</v>
      </c>
      <c r="J51" s="25">
        <f>SUM(J49:J50)</f>
        <v>0</v>
      </c>
      <c r="K51" s="25">
        <f t="shared" ref="K51:L51" si="19">SUM(K49:K50)</f>
        <v>0</v>
      </c>
      <c r="L51" s="25">
        <f t="shared" si="19"/>
        <v>0</v>
      </c>
      <c r="M51" s="25">
        <f>SUM(M49:M50)</f>
        <v>0</v>
      </c>
      <c r="N51" s="146">
        <v>0</v>
      </c>
      <c r="O51" s="146">
        <v>0</v>
      </c>
      <c r="P51" s="66">
        <f>SUM(P49:P50)</f>
        <v>0</v>
      </c>
    </row>
    <row r="52" spans="1:16" x14ac:dyDescent="0.35">
      <c r="A52" s="103" t="s">
        <v>57</v>
      </c>
      <c r="B52" s="19" t="s">
        <v>13</v>
      </c>
      <c r="C52" s="19" t="s">
        <v>35</v>
      </c>
      <c r="D52" s="19" t="s">
        <v>36</v>
      </c>
      <c r="I52" s="30"/>
      <c r="J52" s="30"/>
      <c r="K52" s="30"/>
      <c r="L52" s="30"/>
      <c r="M52" s="30"/>
      <c r="N52" s="155"/>
      <c r="O52" s="139"/>
      <c r="P52" s="69"/>
    </row>
    <row r="53" spans="1:16" x14ac:dyDescent="0.35">
      <c r="A53" s="104" t="s">
        <v>58</v>
      </c>
      <c r="B53" s="2"/>
      <c r="C53" s="2"/>
      <c r="I53" s="37">
        <f>D53*E53</f>
        <v>0</v>
      </c>
      <c r="J53" s="37">
        <f>E53*D53</f>
        <v>0</v>
      </c>
      <c r="K53" s="51">
        <f>D53*E53</f>
        <v>0</v>
      </c>
      <c r="L53" s="51">
        <f>E53*D53</f>
        <v>0</v>
      </c>
      <c r="M53" s="51">
        <f>D53*E53</f>
        <v>0</v>
      </c>
      <c r="N53" s="145">
        <v>0</v>
      </c>
      <c r="O53" s="145">
        <v>0</v>
      </c>
      <c r="P53" s="65">
        <f>SUM(I53:M53)</f>
        <v>0</v>
      </c>
    </row>
    <row r="54" spans="1:16" x14ac:dyDescent="0.35">
      <c r="A54" s="104" t="s">
        <v>7</v>
      </c>
      <c r="B54" s="2"/>
      <c r="C54" s="2"/>
      <c r="I54" s="37">
        <f>D54*E54</f>
        <v>0</v>
      </c>
      <c r="J54" s="37">
        <f>E54*D54</f>
        <v>0</v>
      </c>
      <c r="K54" s="51">
        <f>D54*E54</f>
        <v>0</v>
      </c>
      <c r="L54" s="51">
        <f>E54*D54</f>
        <v>0</v>
      </c>
      <c r="M54" s="51">
        <f>D54*E54</f>
        <v>0</v>
      </c>
      <c r="N54" s="145">
        <v>0</v>
      </c>
      <c r="O54" s="145">
        <v>0</v>
      </c>
      <c r="P54" s="65">
        <f t="shared" ref="P54:P56" si="20">SUM(I54:M54)</f>
        <v>0</v>
      </c>
    </row>
    <row r="55" spans="1:16" x14ac:dyDescent="0.35">
      <c r="A55" s="104" t="s">
        <v>59</v>
      </c>
      <c r="B55" s="2"/>
      <c r="C55" s="2"/>
      <c r="I55" s="37">
        <f>D55*E55</f>
        <v>0</v>
      </c>
      <c r="J55" s="37">
        <f>E55*D55</f>
        <v>0</v>
      </c>
      <c r="K55" s="51">
        <f>D55*E55</f>
        <v>0</v>
      </c>
      <c r="L55" s="51">
        <f>E55*D55</f>
        <v>0</v>
      </c>
      <c r="M55" s="51">
        <f>D55*E55</f>
        <v>0</v>
      </c>
      <c r="N55" s="145">
        <v>0</v>
      </c>
      <c r="O55" s="145">
        <v>0</v>
      </c>
      <c r="P55" s="65">
        <f>SUM(I55:M55)</f>
        <v>0</v>
      </c>
    </row>
    <row r="56" spans="1:16" x14ac:dyDescent="0.35">
      <c r="A56" s="104" t="s">
        <v>41</v>
      </c>
      <c r="B56" s="2"/>
      <c r="C56" s="2"/>
      <c r="I56" s="37">
        <f>D56*E56</f>
        <v>0</v>
      </c>
      <c r="J56" s="37">
        <f>E56*D56</f>
        <v>0</v>
      </c>
      <c r="K56" s="51">
        <f>D56*E56</f>
        <v>0</v>
      </c>
      <c r="L56" s="51">
        <f>E56*D56</f>
        <v>0</v>
      </c>
      <c r="M56" s="51">
        <f>D56*E56</f>
        <v>0</v>
      </c>
      <c r="N56" s="145">
        <v>0</v>
      </c>
      <c r="O56" s="145">
        <v>0</v>
      </c>
      <c r="P56" s="65">
        <f t="shared" si="20"/>
        <v>0</v>
      </c>
    </row>
    <row r="57" spans="1:16" x14ac:dyDescent="0.35">
      <c r="A57" s="88"/>
      <c r="G57" s="188" t="s">
        <v>28</v>
      </c>
      <c r="H57" s="189"/>
      <c r="I57" s="25">
        <f t="shared" ref="I57:P57" si="21">SUM(I53:I56)</f>
        <v>0</v>
      </c>
      <c r="J57" s="25">
        <f t="shared" si="21"/>
        <v>0</v>
      </c>
      <c r="K57" s="25">
        <f t="shared" si="21"/>
        <v>0</v>
      </c>
      <c r="L57" s="25">
        <f t="shared" si="21"/>
        <v>0</v>
      </c>
      <c r="M57" s="25">
        <f t="shared" si="21"/>
        <v>0</v>
      </c>
      <c r="N57" s="146">
        <v>0</v>
      </c>
      <c r="O57" s="146">
        <v>0</v>
      </c>
      <c r="P57" s="66">
        <f t="shared" si="21"/>
        <v>0</v>
      </c>
    </row>
    <row r="58" spans="1:16" x14ac:dyDescent="0.35">
      <c r="A58" s="103" t="s">
        <v>20</v>
      </c>
      <c r="B58" s="19" t="s">
        <v>13</v>
      </c>
      <c r="C58" s="19" t="s">
        <v>35</v>
      </c>
      <c r="D58" s="19" t="s">
        <v>36</v>
      </c>
      <c r="I58" s="30"/>
      <c r="J58" s="30"/>
      <c r="K58" s="30"/>
      <c r="L58" s="30"/>
      <c r="M58" s="30"/>
      <c r="N58" s="155"/>
      <c r="O58" s="139"/>
      <c r="P58" s="69"/>
    </row>
    <row r="59" spans="1:16" x14ac:dyDescent="0.35">
      <c r="A59" s="104" t="s">
        <v>91</v>
      </c>
      <c r="I59" s="37">
        <f>B59*C59</f>
        <v>0</v>
      </c>
      <c r="J59" s="37">
        <f>C59*B59</f>
        <v>0</v>
      </c>
      <c r="K59" s="51">
        <f>B59*C59</f>
        <v>0</v>
      </c>
      <c r="L59" s="51">
        <f>C59*B59</f>
        <v>0</v>
      </c>
      <c r="M59" s="51">
        <f>B59*C59</f>
        <v>0</v>
      </c>
      <c r="N59" s="145">
        <v>0</v>
      </c>
      <c r="O59" s="145">
        <v>0</v>
      </c>
      <c r="P59" s="65">
        <f>SUM(I59:M59)</f>
        <v>0</v>
      </c>
    </row>
    <row r="60" spans="1:16" x14ac:dyDescent="0.35">
      <c r="A60" s="104" t="s">
        <v>55</v>
      </c>
      <c r="I60" s="37">
        <f>B60*C60</f>
        <v>0</v>
      </c>
      <c r="J60" s="37">
        <f>C60*B60</f>
        <v>0</v>
      </c>
      <c r="K60" s="51">
        <f>B60*C60</f>
        <v>0</v>
      </c>
      <c r="L60" s="51">
        <f>C60*B60</f>
        <v>0</v>
      </c>
      <c r="M60" s="51">
        <f>B60*C60</f>
        <v>0</v>
      </c>
      <c r="N60" s="145">
        <v>0</v>
      </c>
      <c r="O60" s="145">
        <v>0</v>
      </c>
      <c r="P60" s="65">
        <f>SUM(I60:M60)</f>
        <v>0</v>
      </c>
    </row>
    <row r="61" spans="1:16" x14ac:dyDescent="0.35">
      <c r="A61" s="104" t="s">
        <v>32</v>
      </c>
      <c r="I61" s="51">
        <f>B61*C61</f>
        <v>0</v>
      </c>
      <c r="J61" s="51">
        <f>C61*B61</f>
        <v>0</v>
      </c>
      <c r="K61" s="51">
        <f>B61*C61</f>
        <v>0</v>
      </c>
      <c r="L61" s="51">
        <f>C61*B61</f>
        <v>0</v>
      </c>
      <c r="M61" s="51">
        <f>B61*C61</f>
        <v>0</v>
      </c>
      <c r="N61" s="145">
        <v>0</v>
      </c>
      <c r="O61" s="145">
        <v>0</v>
      </c>
      <c r="P61" s="65">
        <f>SUM(I61:M61)</f>
        <v>0</v>
      </c>
    </row>
    <row r="62" spans="1:16" x14ac:dyDescent="0.35">
      <c r="A62" s="104" t="s">
        <v>41</v>
      </c>
      <c r="I62" s="51">
        <f>B62*C62</f>
        <v>0</v>
      </c>
      <c r="J62" s="51">
        <f>C62*B62</f>
        <v>0</v>
      </c>
      <c r="K62" s="51">
        <f>B62*C62</f>
        <v>0</v>
      </c>
      <c r="L62" s="51">
        <f>C62*B62</f>
        <v>0</v>
      </c>
      <c r="M62" s="51">
        <f>B62*C62</f>
        <v>0</v>
      </c>
      <c r="N62" s="145">
        <v>0</v>
      </c>
      <c r="O62" s="145">
        <v>0</v>
      </c>
      <c r="P62" s="65">
        <f>SUM(I62:M62)</f>
        <v>0</v>
      </c>
    </row>
    <row r="63" spans="1:16" x14ac:dyDescent="0.35">
      <c r="A63" s="88"/>
      <c r="G63" s="188" t="s">
        <v>29</v>
      </c>
      <c r="H63" s="189"/>
      <c r="I63" s="25">
        <f>SUM(I59:I62)</f>
        <v>0</v>
      </c>
      <c r="J63" s="25">
        <f>SUM(J59:J62)</f>
        <v>0</v>
      </c>
      <c r="K63" s="25">
        <f t="shared" ref="K63:M63" si="22">SUM(K59:K62)</f>
        <v>0</v>
      </c>
      <c r="L63" s="25">
        <f>SUM(L59:L62)</f>
        <v>0</v>
      </c>
      <c r="M63" s="25">
        <f t="shared" si="22"/>
        <v>0</v>
      </c>
      <c r="N63" s="146">
        <v>0</v>
      </c>
      <c r="O63" s="146">
        <v>0</v>
      </c>
      <c r="P63" s="66">
        <f>SUM(P59:P62)</f>
        <v>0</v>
      </c>
    </row>
    <row r="64" spans="1:16" x14ac:dyDescent="0.35">
      <c r="A64" s="103" t="s">
        <v>93</v>
      </c>
      <c r="B64" s="19" t="s">
        <v>13</v>
      </c>
      <c r="C64" s="19" t="s">
        <v>35</v>
      </c>
      <c r="D64" s="19" t="s">
        <v>36</v>
      </c>
      <c r="I64" s="30"/>
      <c r="J64" s="30"/>
      <c r="K64" s="30"/>
      <c r="L64" s="30"/>
      <c r="M64" s="30"/>
      <c r="N64" s="155"/>
      <c r="O64" s="139"/>
      <c r="P64" s="69"/>
    </row>
    <row r="65" spans="1:18" x14ac:dyDescent="0.35">
      <c r="A65" s="104" t="s">
        <v>9</v>
      </c>
      <c r="I65" s="37">
        <f>B65*C65</f>
        <v>0</v>
      </c>
      <c r="J65" s="37">
        <f>C65*B65</f>
        <v>0</v>
      </c>
      <c r="K65" s="51">
        <f>B65*C65</f>
        <v>0</v>
      </c>
      <c r="L65" s="51">
        <f>C65*B65</f>
        <v>0</v>
      </c>
      <c r="M65" s="51">
        <f>B65*C65</f>
        <v>0</v>
      </c>
      <c r="N65" s="145">
        <v>0</v>
      </c>
      <c r="O65" s="145">
        <v>0</v>
      </c>
      <c r="P65" s="65">
        <f>SUM(I65:M65)</f>
        <v>0</v>
      </c>
    </row>
    <row r="66" spans="1:18" x14ac:dyDescent="0.35">
      <c r="A66" s="104" t="s">
        <v>60</v>
      </c>
      <c r="I66" s="37">
        <f>B66*C66</f>
        <v>0</v>
      </c>
      <c r="J66" s="37">
        <f>C66*B66</f>
        <v>0</v>
      </c>
      <c r="K66" s="51">
        <f>B66*C66</f>
        <v>0</v>
      </c>
      <c r="L66" s="51">
        <f>C66*B66</f>
        <v>0</v>
      </c>
      <c r="M66" s="51">
        <f>B66*C66</f>
        <v>0</v>
      </c>
      <c r="N66" s="145">
        <v>0</v>
      </c>
      <c r="O66" s="145">
        <v>0</v>
      </c>
      <c r="P66" s="65">
        <f>SUM(I66:M66)</f>
        <v>0</v>
      </c>
    </row>
    <row r="67" spans="1:18" x14ac:dyDescent="0.35">
      <c r="A67" s="104" t="s">
        <v>83</v>
      </c>
      <c r="I67" s="57">
        <f>B67*C67</f>
        <v>0</v>
      </c>
      <c r="J67" s="57">
        <f>C67*B67</f>
        <v>0</v>
      </c>
      <c r="K67" s="57">
        <f>B67*C67</f>
        <v>0</v>
      </c>
      <c r="L67" s="57">
        <f>C67*B67</f>
        <v>0</v>
      </c>
      <c r="M67" s="57">
        <f>B67*C67</f>
        <v>0</v>
      </c>
      <c r="N67" s="145">
        <v>0</v>
      </c>
      <c r="O67" s="145">
        <v>0</v>
      </c>
      <c r="P67" s="65">
        <f>SUM(I67:M67)</f>
        <v>0</v>
      </c>
    </row>
    <row r="68" spans="1:18" x14ac:dyDescent="0.35">
      <c r="A68" s="104" t="s">
        <v>67</v>
      </c>
      <c r="I68" s="57">
        <f>B68*C68</f>
        <v>0</v>
      </c>
      <c r="J68" s="57">
        <f>C68*B68</f>
        <v>0</v>
      </c>
      <c r="K68" s="57">
        <f>B68*C68</f>
        <v>0</v>
      </c>
      <c r="L68" s="57">
        <f>C68*B68</f>
        <v>0</v>
      </c>
      <c r="M68" s="57">
        <f>B68*C68</f>
        <v>0</v>
      </c>
      <c r="N68" s="145">
        <v>0</v>
      </c>
      <c r="O68" s="145">
        <v>0</v>
      </c>
      <c r="P68" s="65">
        <f>SUM(I68:M68)</f>
        <v>0</v>
      </c>
    </row>
    <row r="69" spans="1:18" x14ac:dyDescent="0.35">
      <c r="G69" s="188" t="s">
        <v>30</v>
      </c>
      <c r="H69" s="189"/>
      <c r="I69" s="25">
        <f>SUM(I65:I68)</f>
        <v>0</v>
      </c>
      <c r="J69" s="25">
        <f t="shared" ref="J69:P69" si="23">SUM(J65:J68)</f>
        <v>0</v>
      </c>
      <c r="K69" s="25">
        <f t="shared" si="23"/>
        <v>0</v>
      </c>
      <c r="L69" s="25">
        <f t="shared" si="23"/>
        <v>0</v>
      </c>
      <c r="M69" s="25">
        <f t="shared" si="23"/>
        <v>0</v>
      </c>
      <c r="N69" s="146">
        <v>0</v>
      </c>
      <c r="O69" s="146">
        <v>0</v>
      </c>
      <c r="P69" s="66">
        <f t="shared" si="23"/>
        <v>0</v>
      </c>
    </row>
    <row r="70" spans="1:18" x14ac:dyDescent="0.35">
      <c r="A70" s="16" t="s">
        <v>94</v>
      </c>
      <c r="B70" s="19" t="s">
        <v>13</v>
      </c>
      <c r="C70" s="19" t="s">
        <v>35</v>
      </c>
      <c r="D70" s="19" t="s">
        <v>36</v>
      </c>
      <c r="G70" s="33"/>
      <c r="I70" s="30"/>
      <c r="J70" s="30"/>
      <c r="K70" s="30"/>
      <c r="L70" s="30"/>
      <c r="M70" s="30"/>
      <c r="N70" s="155"/>
      <c r="O70" s="139"/>
      <c r="P70" s="69"/>
    </row>
    <row r="71" spans="1:18" x14ac:dyDescent="0.35">
      <c r="A71" s="16" t="s">
        <v>101</v>
      </c>
      <c r="B71" s="16"/>
      <c r="C71" s="16"/>
      <c r="F71" s="33"/>
      <c r="G71" s="33"/>
      <c r="I71" s="30"/>
      <c r="J71" s="30"/>
      <c r="K71" s="30"/>
      <c r="L71" s="30"/>
      <c r="M71" s="30"/>
      <c r="N71" s="155"/>
      <c r="O71" s="139"/>
      <c r="P71" s="69"/>
    </row>
    <row r="72" spans="1:18" x14ac:dyDescent="0.35">
      <c r="A72" s="2" t="s">
        <v>86</v>
      </c>
      <c r="B72" s="2"/>
      <c r="C72" s="2"/>
      <c r="F72" s="33"/>
      <c r="G72" s="33"/>
      <c r="I72" s="37">
        <f>D72*E72</f>
        <v>0</v>
      </c>
      <c r="J72" s="37">
        <f>E72*D72</f>
        <v>0</v>
      </c>
      <c r="K72" s="51">
        <f>D72*E72</f>
        <v>0</v>
      </c>
      <c r="L72" s="51">
        <f>E72*D72</f>
        <v>0</v>
      </c>
      <c r="M72" s="51">
        <f>D72*E72</f>
        <v>0</v>
      </c>
      <c r="N72" s="145">
        <v>0</v>
      </c>
      <c r="O72" s="145">
        <v>0</v>
      </c>
      <c r="P72" s="65">
        <f>SUM(I72:M72)</f>
        <v>0</v>
      </c>
    </row>
    <row r="73" spans="1:18" x14ac:dyDescent="0.35">
      <c r="A73" s="2" t="s">
        <v>85</v>
      </c>
      <c r="B73" s="2"/>
      <c r="C73" s="2"/>
      <c r="F73" s="33"/>
      <c r="G73" s="33"/>
      <c r="I73" s="51">
        <f>D73*E73</f>
        <v>0</v>
      </c>
      <c r="J73" s="51">
        <f>E73*D73</f>
        <v>0</v>
      </c>
      <c r="K73" s="51">
        <f>D73*E73</f>
        <v>0</v>
      </c>
      <c r="L73" s="51">
        <f>E73*D73</f>
        <v>0</v>
      </c>
      <c r="M73" s="51">
        <f>D73*E73</f>
        <v>0</v>
      </c>
      <c r="N73" s="145">
        <v>0</v>
      </c>
      <c r="O73" s="145">
        <v>0</v>
      </c>
      <c r="P73" s="65">
        <f>SUM(I73:M73)</f>
        <v>0</v>
      </c>
    </row>
    <row r="74" spans="1:18" x14ac:dyDescent="0.35">
      <c r="A74" s="59" t="s">
        <v>102</v>
      </c>
      <c r="B74" s="59"/>
      <c r="C74" s="59"/>
      <c r="F74" s="33"/>
      <c r="G74" s="33"/>
      <c r="I74" s="30"/>
      <c r="J74" s="30"/>
      <c r="K74" s="30"/>
      <c r="L74" s="30"/>
      <c r="M74" s="30"/>
      <c r="N74" s="155"/>
      <c r="O74" s="139"/>
      <c r="P74" s="69"/>
    </row>
    <row r="75" spans="1:18" x14ac:dyDescent="0.35">
      <c r="A75" s="2" t="s">
        <v>86</v>
      </c>
      <c r="B75" s="2"/>
      <c r="C75" s="2"/>
      <c r="I75" s="28">
        <f>D75*E75</f>
        <v>0</v>
      </c>
      <c r="J75" s="37">
        <f>E75*D75</f>
        <v>0</v>
      </c>
      <c r="K75" s="51">
        <f>D75*E75</f>
        <v>0</v>
      </c>
      <c r="L75" s="51">
        <f>E75*D75</f>
        <v>0</v>
      </c>
      <c r="M75" s="51">
        <f>D75*E75</f>
        <v>0</v>
      </c>
      <c r="N75" s="145">
        <v>0</v>
      </c>
      <c r="O75" s="145">
        <v>0</v>
      </c>
      <c r="P75" s="65">
        <f>SUM(I75:M75)</f>
        <v>0</v>
      </c>
    </row>
    <row r="76" spans="1:18" x14ac:dyDescent="0.35">
      <c r="A76" s="2" t="s">
        <v>85</v>
      </c>
      <c r="B76" s="2"/>
      <c r="C76" s="2"/>
      <c r="I76" s="51">
        <f>D76*E76</f>
        <v>0</v>
      </c>
      <c r="J76" s="51">
        <f>E76*D76</f>
        <v>0</v>
      </c>
      <c r="K76" s="51">
        <f>D76*E76</f>
        <v>0</v>
      </c>
      <c r="L76" s="51">
        <f>E76*D76</f>
        <v>0</v>
      </c>
      <c r="M76" s="51">
        <f>D76*E76</f>
        <v>0</v>
      </c>
      <c r="N76" s="145">
        <v>0</v>
      </c>
      <c r="O76" s="145">
        <v>0</v>
      </c>
      <c r="P76" s="65">
        <f>SUM(I76:M76)</f>
        <v>0</v>
      </c>
    </row>
    <row r="77" spans="1:18" x14ac:dyDescent="0.35">
      <c r="G77" s="193" t="s">
        <v>40</v>
      </c>
      <c r="H77" s="193"/>
      <c r="I77" s="25">
        <f>SUM(I72,I73,I75,I76)</f>
        <v>0</v>
      </c>
      <c r="J77" s="25">
        <f>SUM(J72,J73,J75,J76)</f>
        <v>0</v>
      </c>
      <c r="K77" s="25">
        <f t="shared" ref="K77:L77" si="24">SUM(K72,K73,K75,K76)</f>
        <v>0</v>
      </c>
      <c r="L77" s="25">
        <f t="shared" si="24"/>
        <v>0</v>
      </c>
      <c r="M77" s="25">
        <f>SUM(M72,M73,M75,M76)</f>
        <v>0</v>
      </c>
      <c r="N77" s="146">
        <v>0</v>
      </c>
      <c r="O77" s="146">
        <v>0</v>
      </c>
      <c r="P77" s="66">
        <f>SUM(P72,P73,P75,P76)</f>
        <v>0</v>
      </c>
    </row>
    <row r="78" spans="1:18" x14ac:dyDescent="0.35">
      <c r="G78" s="6"/>
      <c r="H78" s="6"/>
      <c r="I78" s="31"/>
      <c r="J78" s="31"/>
      <c r="K78" s="31"/>
      <c r="L78" s="31"/>
      <c r="M78" s="31"/>
      <c r="N78" s="156"/>
      <c r="O78" s="140"/>
      <c r="P78" s="70"/>
    </row>
    <row r="79" spans="1:18" x14ac:dyDescent="0.35">
      <c r="G79" s="220" t="s">
        <v>10</v>
      </c>
      <c r="H79" s="222"/>
      <c r="I79" s="41">
        <f t="shared" ref="I79:P79" si="25">SUM(I28,I32,I46,I51,I57,I63,I69,I77)</f>
        <v>0</v>
      </c>
      <c r="J79" s="41">
        <f t="shared" si="25"/>
        <v>0</v>
      </c>
      <c r="K79" s="41">
        <f t="shared" si="25"/>
        <v>0</v>
      </c>
      <c r="L79" s="41">
        <f t="shared" si="25"/>
        <v>0</v>
      </c>
      <c r="M79" s="41">
        <f t="shared" si="25"/>
        <v>0</v>
      </c>
      <c r="N79" s="146">
        <v>0</v>
      </c>
      <c r="O79" s="158">
        <v>0</v>
      </c>
      <c r="P79" s="71">
        <f t="shared" si="25"/>
        <v>0</v>
      </c>
      <c r="R79" s="44"/>
    </row>
    <row r="80" spans="1:18" x14ac:dyDescent="0.35">
      <c r="G80" s="220" t="s">
        <v>108</v>
      </c>
      <c r="H80" s="222"/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148">
        <v>0</v>
      </c>
      <c r="O80" s="148">
        <v>0</v>
      </c>
      <c r="P80" s="72">
        <f>SUM(I80:M80)</f>
        <v>0</v>
      </c>
      <c r="Q80" s="5"/>
      <c r="R80" s="5"/>
    </row>
    <row r="81" spans="1:16" x14ac:dyDescent="0.35">
      <c r="A81" s="5" t="s">
        <v>54</v>
      </c>
      <c r="B81" s="5"/>
      <c r="C81" s="5"/>
      <c r="D81" s="50"/>
      <c r="I81" s="32"/>
      <c r="J81" s="32"/>
      <c r="K81" s="32"/>
      <c r="L81" s="32"/>
      <c r="M81" s="32"/>
      <c r="N81" s="155"/>
      <c r="O81" s="141"/>
      <c r="P81" s="69"/>
    </row>
    <row r="82" spans="1:16" x14ac:dyDescent="0.35">
      <c r="A82" s="15" t="s">
        <v>98</v>
      </c>
      <c r="B82" s="15"/>
      <c r="C82" s="15"/>
      <c r="D82" s="123">
        <v>0.61499999999999999</v>
      </c>
      <c r="G82" s="220" t="s">
        <v>11</v>
      </c>
      <c r="H82" s="222"/>
      <c r="I82" s="28">
        <f>I80*D82</f>
        <v>0</v>
      </c>
      <c r="J82" s="37">
        <f>J80*D82</f>
        <v>0</v>
      </c>
      <c r="K82" s="37">
        <f>K80*D82</f>
        <v>0</v>
      </c>
      <c r="L82" s="37">
        <f>L80*D82</f>
        <v>0</v>
      </c>
      <c r="M82" s="37">
        <f>M80*D82</f>
        <v>0</v>
      </c>
      <c r="N82" s="145">
        <v>0</v>
      </c>
      <c r="O82" s="145">
        <v>0</v>
      </c>
      <c r="P82" s="73">
        <f>P80*0.525</f>
        <v>0</v>
      </c>
    </row>
    <row r="83" spans="1:16" x14ac:dyDescent="0.35">
      <c r="A83" s="75" t="s">
        <v>99</v>
      </c>
      <c r="B83" s="75"/>
      <c r="C83" s="75"/>
      <c r="D83" s="116">
        <v>0.26</v>
      </c>
      <c r="G83" s="220" t="s">
        <v>12</v>
      </c>
      <c r="H83" s="221"/>
      <c r="I83" s="25">
        <f>I82+I79</f>
        <v>0</v>
      </c>
      <c r="J83" s="25">
        <f t="shared" ref="J83:M83" si="26">J82+J79</f>
        <v>0</v>
      </c>
      <c r="K83" s="25">
        <f t="shared" si="26"/>
        <v>0</v>
      </c>
      <c r="L83" s="25">
        <f t="shared" si="26"/>
        <v>0</v>
      </c>
      <c r="M83" s="25">
        <f t="shared" si="26"/>
        <v>0</v>
      </c>
      <c r="N83" s="146">
        <v>0</v>
      </c>
      <c r="O83" s="146">
        <v>0</v>
      </c>
      <c r="P83" s="74">
        <f>P82+P79</f>
        <v>0</v>
      </c>
    </row>
    <row r="84" spans="1:16" x14ac:dyDescent="0.35">
      <c r="A84" s="124" t="s">
        <v>97</v>
      </c>
      <c r="B84" s="124"/>
      <c r="C84" s="124"/>
      <c r="D84" s="160">
        <v>0.36499999999999999</v>
      </c>
      <c r="G84" s="54"/>
      <c r="H84" s="55"/>
      <c r="I84" s="24"/>
      <c r="J84" s="24"/>
      <c r="K84" s="24"/>
      <c r="L84" s="24"/>
      <c r="M84" s="24"/>
      <c r="N84" s="24"/>
      <c r="O84" s="24"/>
      <c r="P84" s="24"/>
    </row>
    <row r="86" spans="1:16" x14ac:dyDescent="0.35">
      <c r="A86" s="179" t="s">
        <v>48</v>
      </c>
      <c r="B86" s="180"/>
      <c r="C86" s="180"/>
      <c r="D86" s="181"/>
      <c r="E86" s="102" t="s">
        <v>23</v>
      </c>
      <c r="F86" s="194"/>
      <c r="G86" s="194"/>
      <c r="H86" s="198" t="s">
        <v>12</v>
      </c>
      <c r="I86" s="199"/>
      <c r="J86" s="209" t="s">
        <v>23</v>
      </c>
      <c r="K86" s="210"/>
      <c r="L86" s="210"/>
      <c r="M86" s="210"/>
      <c r="N86" s="210"/>
      <c r="O86" s="210"/>
      <c r="P86" s="211"/>
    </row>
    <row r="87" spans="1:16" x14ac:dyDescent="0.35">
      <c r="A87" s="182" t="s">
        <v>81</v>
      </c>
      <c r="B87" s="183"/>
      <c r="C87" s="183"/>
      <c r="D87" s="184"/>
      <c r="E87" s="79">
        <f>SUM(P59,P60,P61,P62)</f>
        <v>0</v>
      </c>
      <c r="F87" s="80"/>
      <c r="G87" s="81"/>
      <c r="H87" s="203" t="s">
        <v>49</v>
      </c>
      <c r="I87" s="204"/>
      <c r="J87" s="212">
        <f>P79</f>
        <v>0</v>
      </c>
      <c r="K87" s="213"/>
      <c r="L87" s="213"/>
      <c r="M87" s="213"/>
      <c r="N87" s="213"/>
      <c r="O87" s="213"/>
      <c r="P87" s="214"/>
    </row>
    <row r="88" spans="1:16" x14ac:dyDescent="0.35">
      <c r="A88" s="82" t="s">
        <v>80</v>
      </c>
      <c r="B88" s="83"/>
      <c r="C88" s="83"/>
      <c r="D88" s="84"/>
      <c r="E88" s="85">
        <f>P67</f>
        <v>0</v>
      </c>
      <c r="F88" s="80"/>
      <c r="G88" s="81"/>
      <c r="H88" s="207" t="s">
        <v>50</v>
      </c>
      <c r="I88" s="208"/>
      <c r="J88" s="195">
        <f>P82</f>
        <v>0</v>
      </c>
      <c r="K88" s="196"/>
      <c r="L88" s="196"/>
      <c r="M88" s="196"/>
      <c r="N88" s="196"/>
      <c r="O88" s="196"/>
      <c r="P88" s="197"/>
    </row>
    <row r="89" spans="1:16" x14ac:dyDescent="0.35">
      <c r="A89" s="82" t="s">
        <v>69</v>
      </c>
      <c r="B89" s="83"/>
      <c r="C89" s="83"/>
      <c r="D89" s="84"/>
      <c r="E89" s="85">
        <f>P68</f>
        <v>0</v>
      </c>
      <c r="F89" s="80"/>
      <c r="G89" s="81"/>
      <c r="H89" s="207" t="s">
        <v>51</v>
      </c>
      <c r="I89" s="208"/>
      <c r="J89" s="195">
        <f>J87+J88</f>
        <v>0</v>
      </c>
      <c r="K89" s="196"/>
      <c r="L89" s="196"/>
      <c r="M89" s="196"/>
      <c r="N89" s="196"/>
      <c r="O89" s="196"/>
      <c r="P89" s="197"/>
    </row>
    <row r="90" spans="1:16" x14ac:dyDescent="0.35">
      <c r="A90" s="185" t="s">
        <v>100</v>
      </c>
      <c r="B90" s="186"/>
      <c r="C90" s="186"/>
      <c r="D90" s="187"/>
      <c r="E90" s="85">
        <f>SUM(P75,P76)</f>
        <v>0</v>
      </c>
      <c r="F90" s="80"/>
      <c r="G90" s="81"/>
      <c r="H90" s="207" t="s">
        <v>70</v>
      </c>
      <c r="I90" s="208"/>
      <c r="J90" s="195">
        <v>0</v>
      </c>
      <c r="K90" s="196"/>
      <c r="L90" s="196"/>
      <c r="M90" s="196"/>
      <c r="N90" s="196"/>
      <c r="O90" s="196"/>
      <c r="P90" s="197"/>
    </row>
    <row r="91" spans="1:16" x14ac:dyDescent="0.35">
      <c r="A91" s="215" t="s">
        <v>90</v>
      </c>
      <c r="B91" s="216"/>
      <c r="C91" s="216"/>
      <c r="D91" s="217"/>
      <c r="E91" s="79">
        <v>0</v>
      </c>
      <c r="F91" s="225"/>
      <c r="G91" s="225"/>
      <c r="H91" s="60" t="s">
        <v>52</v>
      </c>
      <c r="J91" s="195">
        <v>0</v>
      </c>
      <c r="K91" s="196"/>
      <c r="L91" s="196"/>
      <c r="M91" s="196"/>
      <c r="N91" s="196"/>
      <c r="O91" s="196"/>
      <c r="P91" s="197"/>
    </row>
    <row r="92" spans="1:16" x14ac:dyDescent="0.35">
      <c r="A92" s="86" t="s">
        <v>87</v>
      </c>
      <c r="B92" s="81"/>
      <c r="C92" s="81"/>
      <c r="D92" s="87"/>
      <c r="E92" s="79">
        <f>SUM(P61)</f>
        <v>0</v>
      </c>
      <c r="F92" s="88"/>
      <c r="G92" s="88"/>
      <c r="H92" s="205" t="s">
        <v>53</v>
      </c>
      <c r="I92" s="206"/>
      <c r="J92" s="200">
        <f>J87+J88+J90+J91</f>
        <v>0</v>
      </c>
      <c r="K92" s="201"/>
      <c r="L92" s="201"/>
      <c r="M92" s="201"/>
      <c r="N92" s="201"/>
      <c r="O92" s="201"/>
      <c r="P92" s="202"/>
    </row>
    <row r="93" spans="1:16" x14ac:dyDescent="0.35">
      <c r="A93" s="110" t="s">
        <v>88</v>
      </c>
      <c r="B93" s="111"/>
      <c r="C93" s="111"/>
      <c r="D93" s="112"/>
      <c r="E93" s="79">
        <f>SUM(P65)</f>
        <v>0</v>
      </c>
      <c r="F93" s="88"/>
      <c r="G93" s="88"/>
      <c r="H93" s="113"/>
      <c r="I93" s="113"/>
      <c r="J93" s="115"/>
      <c r="K93" s="115"/>
      <c r="L93" s="115"/>
      <c r="M93" s="115"/>
      <c r="N93" s="115"/>
      <c r="O93" s="115"/>
      <c r="P93" s="115"/>
    </row>
    <row r="94" spans="1:16" x14ac:dyDescent="0.35">
      <c r="A94" s="82" t="s">
        <v>89</v>
      </c>
      <c r="B94" s="83"/>
      <c r="C94" s="83"/>
      <c r="D94" s="84"/>
      <c r="E94" s="85">
        <v>0</v>
      </c>
      <c r="F94" s="88"/>
      <c r="G94" s="88"/>
    </row>
    <row r="95" spans="1:16" s="35" customFormat="1" ht="13" x14ac:dyDescent="0.3">
      <c r="A95" s="89" t="s">
        <v>72</v>
      </c>
      <c r="B95" s="90"/>
      <c r="C95" s="90"/>
      <c r="D95" s="91"/>
      <c r="E95" s="92">
        <v>0</v>
      </c>
      <c r="F95" s="93"/>
      <c r="G95" s="93"/>
      <c r="I95" s="34"/>
      <c r="J95" s="34"/>
      <c r="K95" s="34"/>
      <c r="L95" s="34"/>
      <c r="M95" s="34"/>
      <c r="N95" s="34"/>
      <c r="O95" s="34"/>
    </row>
    <row r="96" spans="1:16" s="35" customFormat="1" x14ac:dyDescent="0.35">
      <c r="A96" s="94"/>
      <c r="B96" s="95"/>
      <c r="C96" s="95"/>
      <c r="D96" s="96" t="s">
        <v>68</v>
      </c>
      <c r="E96" s="97">
        <f>SUM(E87:E95)</f>
        <v>0</v>
      </c>
      <c r="F96" s="93"/>
      <c r="G96" s="93"/>
      <c r="I96" s="1"/>
      <c r="J96" s="36"/>
      <c r="K96" s="36"/>
      <c r="L96" s="36"/>
      <c r="M96" s="36"/>
      <c r="N96" s="36"/>
      <c r="O96" s="36"/>
    </row>
    <row r="97" spans="1:15" s="35" customFormat="1" ht="12.5" x14ac:dyDescent="0.25">
      <c r="A97" s="93"/>
      <c r="B97" s="93"/>
      <c r="C97" s="93"/>
      <c r="D97" s="93"/>
      <c r="E97" s="93"/>
      <c r="F97" s="93"/>
      <c r="G97" s="93"/>
      <c r="I97" s="34"/>
      <c r="J97" s="36"/>
      <c r="K97" s="36"/>
      <c r="L97" s="36"/>
      <c r="M97" s="36"/>
      <c r="N97" s="36"/>
      <c r="O97" s="36"/>
    </row>
    <row r="98" spans="1:15" s="35" customFormat="1" ht="12.5" x14ac:dyDescent="0.25">
      <c r="A98" s="93"/>
      <c r="B98" s="93"/>
      <c r="C98" s="93"/>
      <c r="D98" s="93"/>
      <c r="E98" s="93"/>
      <c r="F98" s="93"/>
      <c r="G98" s="93"/>
      <c r="I98" s="34"/>
      <c r="J98" s="36"/>
      <c r="K98" s="36"/>
      <c r="L98" s="36"/>
      <c r="M98" s="36"/>
      <c r="N98" s="36"/>
      <c r="O98" s="36"/>
    </row>
    <row r="99" spans="1:15" x14ac:dyDescent="0.35">
      <c r="A99" s="159" t="s">
        <v>106</v>
      </c>
      <c r="B99" s="88"/>
      <c r="C99" s="88"/>
      <c r="D99" s="88"/>
      <c r="E99" s="88"/>
      <c r="F99" s="88"/>
      <c r="G99" s="88"/>
      <c r="I99" s="36"/>
    </row>
    <row r="100" spans="1:15" x14ac:dyDescent="0.35">
      <c r="A100" s="178" t="s">
        <v>110</v>
      </c>
      <c r="B100" s="98"/>
      <c r="C100" s="98"/>
      <c r="D100" s="88"/>
      <c r="E100" s="88"/>
      <c r="F100" s="88"/>
      <c r="G100" s="88"/>
    </row>
    <row r="101" spans="1:15" x14ac:dyDescent="0.35">
      <c r="A101" s="99" t="s">
        <v>109</v>
      </c>
      <c r="B101" s="99"/>
      <c r="C101" s="99"/>
      <c r="D101" s="100"/>
      <c r="E101" s="100"/>
      <c r="F101" s="100"/>
      <c r="G101" s="101"/>
      <c r="H101" s="34"/>
    </row>
    <row r="102" spans="1:15" x14ac:dyDescent="0.35">
      <c r="A102" s="99" t="s">
        <v>107</v>
      </c>
      <c r="B102" s="99"/>
      <c r="C102" s="99"/>
      <c r="D102" s="100"/>
      <c r="E102" s="100"/>
      <c r="F102" s="100"/>
      <c r="G102" s="101"/>
      <c r="H102" s="36"/>
    </row>
    <row r="103" spans="1:15" x14ac:dyDescent="0.35">
      <c r="A103" s="98"/>
      <c r="B103" s="93"/>
      <c r="C103" s="93"/>
      <c r="D103" s="93"/>
      <c r="E103" s="93"/>
      <c r="F103" s="88"/>
      <c r="G103" s="88"/>
    </row>
    <row r="104" spans="1:15" x14ac:dyDescent="0.35">
      <c r="A104" s="35"/>
      <c r="B104" s="35"/>
      <c r="C104" s="35"/>
      <c r="D104" s="35"/>
      <c r="E104" s="35"/>
    </row>
  </sheetData>
  <sheetProtection formatColumns="0" formatRows="0" insertColumns="0" insertRows="0" insertHyperlinks="0" deleteColumns="0" deleteRows="0" selectLockedCells="1" sort="0" autoFilter="0" pivotTables="0" selectUnlockedCells="1"/>
  <mergeCells count="37">
    <mergeCell ref="A91:D91"/>
    <mergeCell ref="A1:D1"/>
    <mergeCell ref="G83:H83"/>
    <mergeCell ref="G80:H80"/>
    <mergeCell ref="G28:H28"/>
    <mergeCell ref="G32:H32"/>
    <mergeCell ref="G79:H79"/>
    <mergeCell ref="G82:H82"/>
    <mergeCell ref="A6:E6"/>
    <mergeCell ref="G46:H46"/>
    <mergeCell ref="G51:H51"/>
    <mergeCell ref="G57:H57"/>
    <mergeCell ref="G63:H63"/>
    <mergeCell ref="G17:H17"/>
    <mergeCell ref="G26:H26"/>
    <mergeCell ref="F91:G91"/>
    <mergeCell ref="J90:P90"/>
    <mergeCell ref="H86:I86"/>
    <mergeCell ref="J91:P91"/>
    <mergeCell ref="J92:P92"/>
    <mergeCell ref="H87:I87"/>
    <mergeCell ref="H92:I92"/>
    <mergeCell ref="H88:I88"/>
    <mergeCell ref="H89:I89"/>
    <mergeCell ref="H90:I90"/>
    <mergeCell ref="J86:P86"/>
    <mergeCell ref="J87:P87"/>
    <mergeCell ref="J88:P88"/>
    <mergeCell ref="J89:P89"/>
    <mergeCell ref="A86:D86"/>
    <mergeCell ref="A87:D87"/>
    <mergeCell ref="A90:D90"/>
    <mergeCell ref="G69:H69"/>
    <mergeCell ref="D3:E3"/>
    <mergeCell ref="D8:E8"/>
    <mergeCell ref="G77:H77"/>
    <mergeCell ref="F86:G86"/>
  </mergeCells>
  <dataValidations disablePrompts="1" count="1">
    <dataValidation type="list" allowBlank="1" showInputMessage="1" showErrorMessage="1" promptTitle="Select One" sqref="E14:F17 E19:F27 E30:F31" xr:uid="{00000000-0002-0000-0000-000000000000}">
      <formula1>AppTypes</formula1>
    </dataValidation>
  </dataValidations>
  <pageMargins left="0.2" right="0.2" top="0.5" bottom="0.5" header="0.3" footer="0.3"/>
  <pageSetup scale="54" orientation="portrait" r:id="rId1"/>
  <headerFooter>
    <oddHeader>&amp;C&amp;"+,Regular"&amp;10The George Washington University
Washington, D.C.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71D0-25A7-4795-95A4-C483F7C3707F}">
  <dimension ref="A1:S104"/>
  <sheetViews>
    <sheetView tabSelected="1" workbookViewId="0">
      <selection activeCell="K56" sqref="K56"/>
    </sheetView>
  </sheetViews>
  <sheetFormatPr defaultColWidth="13.54296875" defaultRowHeight="14.5" x14ac:dyDescent="0.35"/>
  <cols>
    <col min="1" max="1" width="37.1796875" style="1" customWidth="1"/>
    <col min="2" max="2" width="13.1796875" style="1" customWidth="1"/>
    <col min="3" max="3" width="9.1796875" style="1" customWidth="1"/>
    <col min="4" max="4" width="12.81640625" style="1" customWidth="1"/>
    <col min="5" max="6" width="8.81640625" style="1" customWidth="1"/>
    <col min="7" max="7" width="14.453125" style="1" customWidth="1"/>
    <col min="8" max="16384" width="13.54296875" style="1"/>
  </cols>
  <sheetData>
    <row r="1" spans="1:19" ht="23.25" customHeight="1" x14ac:dyDescent="0.35">
      <c r="A1" s="218" t="s">
        <v>61</v>
      </c>
      <c r="B1" s="218"/>
      <c r="C1" s="218"/>
      <c r="D1" s="219"/>
      <c r="E1" s="109" t="s">
        <v>75</v>
      </c>
    </row>
    <row r="2" spans="1:19" ht="13.5" customHeight="1" x14ac:dyDescent="0.35">
      <c r="A2" s="164"/>
      <c r="B2" s="164"/>
      <c r="C2" s="164"/>
      <c r="D2" s="165"/>
      <c r="E2" s="109" t="s">
        <v>104</v>
      </c>
    </row>
    <row r="3" spans="1:19" x14ac:dyDescent="0.35">
      <c r="A3" s="171" t="s">
        <v>14</v>
      </c>
      <c r="B3" s="171"/>
      <c r="C3" s="171"/>
      <c r="D3" s="190"/>
      <c r="E3" s="191"/>
      <c r="F3" s="46"/>
      <c r="G3" s="46" t="s">
        <v>45</v>
      </c>
      <c r="H3" s="45"/>
      <c r="J3" s="46"/>
      <c r="K3" s="46"/>
      <c r="L3" s="46"/>
      <c r="M3" s="46"/>
      <c r="N3" s="46"/>
      <c r="O3" s="46"/>
    </row>
    <row r="4" spans="1:19" x14ac:dyDescent="0.35">
      <c r="A4" s="171"/>
      <c r="B4" s="171"/>
      <c r="C4" s="171"/>
      <c r="D4" s="171"/>
      <c r="E4" s="175"/>
      <c r="F4" s="46"/>
      <c r="G4" s="46" t="s">
        <v>46</v>
      </c>
      <c r="H4" s="45"/>
      <c r="J4" s="46"/>
      <c r="K4" s="46"/>
      <c r="L4" s="46"/>
      <c r="M4" s="46"/>
      <c r="N4" s="46"/>
      <c r="O4" s="46"/>
    </row>
    <row r="5" spans="1:19" x14ac:dyDescent="0.35">
      <c r="A5" s="171"/>
      <c r="B5" s="171"/>
      <c r="C5" s="171"/>
      <c r="D5" s="171"/>
      <c r="E5" s="175"/>
      <c r="F5" s="46"/>
      <c r="G5" s="46"/>
      <c r="H5" s="45"/>
      <c r="J5" s="46"/>
      <c r="K5" s="46"/>
      <c r="L5" s="46"/>
      <c r="M5" s="46"/>
      <c r="N5" s="46"/>
      <c r="O5" s="46"/>
    </row>
    <row r="6" spans="1:19" x14ac:dyDescent="0.35">
      <c r="A6" s="190" t="s">
        <v>44</v>
      </c>
      <c r="B6" s="190"/>
      <c r="C6" s="190"/>
      <c r="D6" s="190"/>
      <c r="E6" s="224"/>
      <c r="F6" s="46"/>
      <c r="H6" s="45"/>
      <c r="I6" s="45"/>
    </row>
    <row r="7" spans="1:19" x14ac:dyDescent="0.35">
      <c r="A7" s="171" t="s">
        <v>71</v>
      </c>
      <c r="B7" s="171"/>
      <c r="C7" s="171"/>
      <c r="D7" s="171"/>
      <c r="E7" s="172"/>
      <c r="F7" s="46"/>
      <c r="H7" s="45"/>
      <c r="I7" s="45"/>
    </row>
    <row r="8" spans="1:19" x14ac:dyDescent="0.35">
      <c r="A8" s="171" t="s">
        <v>15</v>
      </c>
      <c r="B8" s="171"/>
      <c r="C8" s="171"/>
      <c r="D8" s="190"/>
      <c r="E8" s="192"/>
      <c r="G8" s="176" t="s">
        <v>62</v>
      </c>
    </row>
    <row r="9" spans="1:19" x14ac:dyDescent="0.35">
      <c r="A9" s="176"/>
      <c r="B9" s="176"/>
      <c r="C9" s="176"/>
      <c r="D9" s="21"/>
      <c r="E9" s="21"/>
      <c r="F9" s="21"/>
    </row>
    <row r="10" spans="1:19" x14ac:dyDescent="0.35">
      <c r="A10" s="176"/>
      <c r="B10" s="176"/>
      <c r="C10" s="176"/>
      <c r="D10" s="21"/>
      <c r="E10" s="21"/>
      <c r="F10" s="21"/>
    </row>
    <row r="11" spans="1:19" x14ac:dyDescent="0.35">
      <c r="A11" s="5" t="s">
        <v>6</v>
      </c>
      <c r="B11" s="5"/>
      <c r="C11" s="5"/>
    </row>
    <row r="12" spans="1:19" ht="24" x14ac:dyDescent="0.35">
      <c r="A12" s="18" t="s">
        <v>22</v>
      </c>
      <c r="B12" s="38" t="s">
        <v>63</v>
      </c>
      <c r="C12" s="38" t="s">
        <v>66</v>
      </c>
      <c r="D12" s="38" t="s">
        <v>92</v>
      </c>
      <c r="E12" s="38" t="s">
        <v>19</v>
      </c>
      <c r="F12" s="38" t="s">
        <v>18</v>
      </c>
      <c r="G12" s="39" t="s">
        <v>17</v>
      </c>
      <c r="H12" s="39" t="s">
        <v>2</v>
      </c>
      <c r="I12" s="39" t="s">
        <v>3</v>
      </c>
      <c r="J12" s="39" t="s">
        <v>34</v>
      </c>
      <c r="K12" s="39" t="s">
        <v>37</v>
      </c>
      <c r="L12" s="39" t="s">
        <v>38</v>
      </c>
      <c r="M12" s="63" t="s">
        <v>39</v>
      </c>
      <c r="N12" s="143" t="s">
        <v>103</v>
      </c>
      <c r="O12" s="142" t="s">
        <v>105</v>
      </c>
      <c r="P12" s="127" t="s">
        <v>4</v>
      </c>
    </row>
    <row r="13" spans="1:19" ht="15.5" x14ac:dyDescent="0.35">
      <c r="A13" s="20" t="s">
        <v>47</v>
      </c>
      <c r="B13" s="20"/>
      <c r="C13" s="20"/>
      <c r="D13" s="3"/>
      <c r="E13" s="6"/>
      <c r="F13" s="6"/>
      <c r="G13" s="6"/>
      <c r="H13" s="6"/>
      <c r="I13" s="6"/>
      <c r="J13" s="6"/>
      <c r="K13" s="6"/>
      <c r="L13" s="6"/>
      <c r="M13" s="6"/>
      <c r="N13" s="144"/>
      <c r="O13" s="128"/>
      <c r="P13" s="64"/>
      <c r="S13" s="40"/>
    </row>
    <row r="14" spans="1:19" x14ac:dyDescent="0.35">
      <c r="A14" s="2" t="s">
        <v>111</v>
      </c>
      <c r="B14" s="107">
        <v>203700</v>
      </c>
      <c r="C14" s="2" t="s">
        <v>112</v>
      </c>
      <c r="D14" s="3">
        <f>0.2*12</f>
        <v>2.4000000000000004</v>
      </c>
      <c r="E14" s="7">
        <v>0</v>
      </c>
      <c r="F14" s="7">
        <v>0</v>
      </c>
      <c r="G14" s="13">
        <v>0</v>
      </c>
      <c r="H14" s="14">
        <v>0.2</v>
      </c>
      <c r="I14" s="26">
        <f>B14*H14</f>
        <v>40740</v>
      </c>
      <c r="J14" s="26">
        <f>I14*1.04</f>
        <v>42369.599999999999</v>
      </c>
      <c r="K14" s="26">
        <f t="shared" ref="K14:M14" si="0">J14*1.04</f>
        <v>44064.383999999998</v>
      </c>
      <c r="L14" s="26">
        <v>0</v>
      </c>
      <c r="M14" s="26">
        <v>0</v>
      </c>
      <c r="N14" s="145">
        <v>0</v>
      </c>
      <c r="O14" s="129">
        <v>0</v>
      </c>
      <c r="P14" s="65">
        <f>SUM(I14:M14)</f>
        <v>127173.984</v>
      </c>
    </row>
    <row r="15" spans="1:19" x14ac:dyDescent="0.35">
      <c r="A15" s="2" t="s">
        <v>113</v>
      </c>
      <c r="B15" s="107">
        <v>175000</v>
      </c>
      <c r="C15" s="2"/>
      <c r="D15" s="3">
        <f>12*0.25</f>
        <v>3</v>
      </c>
      <c r="E15" s="7">
        <v>0</v>
      </c>
      <c r="F15" s="7">
        <v>0</v>
      </c>
      <c r="G15" s="13">
        <v>0</v>
      </c>
      <c r="H15" s="14">
        <v>0.25</v>
      </c>
      <c r="I15" s="26">
        <f>B15*H15</f>
        <v>43750</v>
      </c>
      <c r="J15" s="26">
        <f t="shared" ref="J15:M16" si="1">I15*1.04</f>
        <v>45500</v>
      </c>
      <c r="K15" s="26">
        <f t="shared" si="1"/>
        <v>47320</v>
      </c>
      <c r="L15" s="26">
        <v>0</v>
      </c>
      <c r="M15" s="26">
        <v>0</v>
      </c>
      <c r="N15" s="145">
        <v>0</v>
      </c>
      <c r="O15" s="129">
        <v>0</v>
      </c>
      <c r="P15" s="65">
        <f>SUM(I15:M15)</f>
        <v>136570</v>
      </c>
    </row>
    <row r="16" spans="1:19" x14ac:dyDescent="0.35">
      <c r="A16" s="2" t="s">
        <v>114</v>
      </c>
      <c r="B16" s="107">
        <v>145000</v>
      </c>
      <c r="C16" s="2"/>
      <c r="D16" s="3">
        <f>12*0.1</f>
        <v>1.2000000000000002</v>
      </c>
      <c r="E16" s="7">
        <v>0</v>
      </c>
      <c r="F16" s="7">
        <v>0</v>
      </c>
      <c r="G16" s="13">
        <v>0</v>
      </c>
      <c r="H16" s="14">
        <v>0.1</v>
      </c>
      <c r="I16" s="26">
        <f>B16*H16</f>
        <v>14500</v>
      </c>
      <c r="J16" s="26">
        <f t="shared" si="1"/>
        <v>15080</v>
      </c>
      <c r="K16" s="26">
        <f t="shared" si="1"/>
        <v>15683.2</v>
      </c>
      <c r="L16" s="26">
        <v>0</v>
      </c>
      <c r="M16" s="26">
        <v>0</v>
      </c>
      <c r="N16" s="145">
        <v>0</v>
      </c>
      <c r="O16" s="129">
        <v>0</v>
      </c>
      <c r="P16" s="65">
        <f>SUM(I16:M16)</f>
        <v>45263.199999999997</v>
      </c>
    </row>
    <row r="17" spans="1:16" x14ac:dyDescent="0.35">
      <c r="A17" s="2"/>
      <c r="B17" s="61"/>
      <c r="C17" s="2"/>
      <c r="D17" s="3"/>
      <c r="E17" s="7"/>
      <c r="F17" s="7"/>
      <c r="G17" s="188"/>
      <c r="H17" s="189"/>
      <c r="I17" s="25">
        <f>SUM(I14:I16)</f>
        <v>98990</v>
      </c>
      <c r="J17" s="25">
        <f>SUM(J14:J16)</f>
        <v>102949.6</v>
      </c>
      <c r="K17" s="25">
        <f>SUM(K14:K16)</f>
        <v>107067.58399999999</v>
      </c>
      <c r="L17" s="25">
        <f t="shared" ref="L17" si="2">SUM(L14:L16)</f>
        <v>0</v>
      </c>
      <c r="M17" s="25">
        <f>SUM(M14:M16)</f>
        <v>0</v>
      </c>
      <c r="N17" s="146">
        <f>N14+N15+N16</f>
        <v>0</v>
      </c>
      <c r="O17" s="130">
        <f>O14+O15+O16</f>
        <v>0</v>
      </c>
      <c r="P17" s="66">
        <f>SUM(P14:P16)</f>
        <v>309007.18400000001</v>
      </c>
    </row>
    <row r="18" spans="1:16" x14ac:dyDescent="0.35">
      <c r="A18" s="20" t="s">
        <v>56</v>
      </c>
      <c r="B18" s="108"/>
      <c r="C18" s="20"/>
      <c r="D18" s="3"/>
      <c r="E18" s="9"/>
      <c r="F18" s="9"/>
      <c r="G18" s="13"/>
      <c r="H18" s="14"/>
      <c r="I18" s="27"/>
      <c r="J18" s="27"/>
      <c r="K18" s="27"/>
      <c r="L18" s="27"/>
      <c r="M18" s="27"/>
      <c r="N18" s="147"/>
      <c r="O18" s="131"/>
      <c r="P18" s="65"/>
    </row>
    <row r="19" spans="1:16" x14ac:dyDescent="0.35">
      <c r="A19" s="2" t="s">
        <v>115</v>
      </c>
      <c r="B19" s="107">
        <v>70000</v>
      </c>
      <c r="C19" s="2"/>
      <c r="D19" s="3">
        <v>12</v>
      </c>
      <c r="E19" s="7">
        <v>0</v>
      </c>
      <c r="F19" s="7">
        <v>0</v>
      </c>
      <c r="G19" s="13">
        <v>0</v>
      </c>
      <c r="H19" s="14">
        <v>1</v>
      </c>
      <c r="I19" s="26">
        <f>B19*H19</f>
        <v>70000</v>
      </c>
      <c r="J19" s="26">
        <f>I19*1.04</f>
        <v>72800</v>
      </c>
      <c r="K19" s="26">
        <f t="shared" ref="K19:M20" si="3">J19*1.04</f>
        <v>75712</v>
      </c>
      <c r="L19" s="26">
        <v>0</v>
      </c>
      <c r="M19" s="26">
        <v>0</v>
      </c>
      <c r="N19" s="145">
        <v>0</v>
      </c>
      <c r="O19" s="129">
        <v>0</v>
      </c>
      <c r="P19" s="65">
        <f>SUM(I19:M19)</f>
        <v>218512</v>
      </c>
    </row>
    <row r="20" spans="1:16" x14ac:dyDescent="0.35">
      <c r="A20" s="2" t="s">
        <v>31</v>
      </c>
      <c r="B20" s="107">
        <v>0</v>
      </c>
      <c r="C20" s="2"/>
      <c r="D20" s="3">
        <v>0</v>
      </c>
      <c r="E20" s="7">
        <v>0</v>
      </c>
      <c r="F20" s="7">
        <v>0</v>
      </c>
      <c r="G20" s="13">
        <v>0</v>
      </c>
      <c r="H20" s="14">
        <f>IF(D20=0,0,(E20/D20)+(F20/D20))</f>
        <v>0</v>
      </c>
      <c r="I20" s="26">
        <f>(E20+F20)*G20*H20</f>
        <v>0</v>
      </c>
      <c r="J20" s="26">
        <f>I20*1.04</f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145">
        <v>0</v>
      </c>
      <c r="O20" s="129">
        <v>0</v>
      </c>
      <c r="P20" s="65">
        <f>SUM(I20:M20)</f>
        <v>0</v>
      </c>
    </row>
    <row r="21" spans="1:16" x14ac:dyDescent="0.35">
      <c r="A21" s="2"/>
      <c r="B21" s="61"/>
      <c r="C21" s="2"/>
      <c r="D21" s="3"/>
      <c r="E21" s="7"/>
      <c r="F21" s="7"/>
      <c r="G21" s="13"/>
      <c r="H21" s="14"/>
      <c r="I21" s="25">
        <f>SUM(I19:I20)</f>
        <v>70000</v>
      </c>
      <c r="J21" s="25">
        <f>SUM(J19:J20)</f>
        <v>72800</v>
      </c>
      <c r="K21" s="25">
        <f t="shared" ref="K21:L21" si="4">SUM(K19:K20)</f>
        <v>75712</v>
      </c>
      <c r="L21" s="25">
        <f t="shared" si="4"/>
        <v>0</v>
      </c>
      <c r="M21" s="25">
        <f>SUM(M19:M20)</f>
        <v>0</v>
      </c>
      <c r="N21" s="146">
        <f>N19+N20</f>
        <v>0</v>
      </c>
      <c r="O21" s="130">
        <f>O19+O20</f>
        <v>0</v>
      </c>
      <c r="P21" s="66">
        <f>SUM(P19:P20)</f>
        <v>218512</v>
      </c>
    </row>
    <row r="22" spans="1:16" x14ac:dyDescent="0.35">
      <c r="A22" s="2"/>
      <c r="B22" s="61"/>
      <c r="C22" s="2"/>
      <c r="D22" s="3"/>
      <c r="E22" s="7"/>
      <c r="F22" s="7"/>
      <c r="G22" s="13"/>
      <c r="H22" s="14"/>
      <c r="I22" s="24"/>
      <c r="J22" s="24"/>
      <c r="K22" s="24"/>
      <c r="L22" s="24"/>
      <c r="M22" s="24"/>
      <c r="N22" s="148"/>
      <c r="O22" s="132"/>
      <c r="P22" s="65"/>
    </row>
    <row r="23" spans="1:16" x14ac:dyDescent="0.35">
      <c r="A23" s="20" t="s">
        <v>96</v>
      </c>
      <c r="B23" s="108"/>
      <c r="C23" s="20"/>
      <c r="D23" s="3"/>
      <c r="E23" s="7"/>
      <c r="F23" s="7"/>
      <c r="G23" s="13"/>
      <c r="H23" s="14"/>
      <c r="I23" s="26"/>
      <c r="J23" s="26"/>
      <c r="K23" s="26"/>
      <c r="L23" s="26"/>
      <c r="M23" s="26"/>
      <c r="N23" s="145"/>
      <c r="O23" s="129"/>
      <c r="P23" s="65"/>
    </row>
    <row r="24" spans="1:16" x14ac:dyDescent="0.35">
      <c r="A24" s="104" t="s">
        <v>74</v>
      </c>
      <c r="B24" s="107">
        <v>0</v>
      </c>
      <c r="C24" s="61"/>
      <c r="D24" s="105">
        <v>0</v>
      </c>
      <c r="E24" s="106">
        <v>0</v>
      </c>
      <c r="F24" s="106">
        <v>0</v>
      </c>
      <c r="G24" s="13">
        <v>0</v>
      </c>
      <c r="H24" s="14">
        <f>IF(D24=0,0,(E24/D24)+(F24/D24))</f>
        <v>0</v>
      </c>
      <c r="I24" s="26">
        <f>(E24+F24)*G24*H24</f>
        <v>0</v>
      </c>
      <c r="J24" s="26">
        <f>(E24+F24)*G24*H24</f>
        <v>0</v>
      </c>
      <c r="K24" s="26">
        <f>(E24+F24)*G24*H24</f>
        <v>0</v>
      </c>
      <c r="L24" s="26">
        <f>(E24+F24)*G24*H24</f>
        <v>0</v>
      </c>
      <c r="M24" s="26">
        <f>(E24+F24)*G24*H24</f>
        <v>0</v>
      </c>
      <c r="N24" s="145">
        <v>0</v>
      </c>
      <c r="O24" s="129">
        <v>0</v>
      </c>
      <c r="P24" s="65">
        <f>SUM(I24:M24)</f>
        <v>0</v>
      </c>
    </row>
    <row r="25" spans="1:16" x14ac:dyDescent="0.35">
      <c r="A25" s="2" t="s">
        <v>73</v>
      </c>
      <c r="B25" s="61" t="s">
        <v>64</v>
      </c>
      <c r="C25" s="61"/>
      <c r="D25" s="105">
        <v>0</v>
      </c>
      <c r="E25" s="106">
        <v>0</v>
      </c>
      <c r="F25" s="106">
        <v>0</v>
      </c>
      <c r="G25" s="13">
        <v>0</v>
      </c>
      <c r="H25" s="14">
        <f>IF(D25=0,0,(E25/D25)+(F25/D25))</f>
        <v>0</v>
      </c>
      <c r="I25" s="26">
        <f>(E25+F25)*G25*H25</f>
        <v>0</v>
      </c>
      <c r="J25" s="26">
        <f>(E25+F25)*G25*H25</f>
        <v>0</v>
      </c>
      <c r="K25" s="26">
        <f>(E25+F25)*G25*H25</f>
        <v>0</v>
      </c>
      <c r="L25" s="26">
        <f>(E25+F25)*G25*H25</f>
        <v>0</v>
      </c>
      <c r="M25" s="26">
        <f>(E25+F25)*G25*H25</f>
        <v>0</v>
      </c>
      <c r="N25" s="145">
        <v>0</v>
      </c>
      <c r="O25" s="129">
        <v>0</v>
      </c>
      <c r="P25" s="65">
        <f t="shared" ref="P25" si="5">SUM(I25:M25)</f>
        <v>0</v>
      </c>
    </row>
    <row r="26" spans="1:16" x14ac:dyDescent="0.35">
      <c r="A26" s="2"/>
      <c r="B26" s="2"/>
      <c r="C26" s="2"/>
      <c r="D26" s="3"/>
      <c r="E26" s="7"/>
      <c r="F26" s="7"/>
      <c r="G26" s="188"/>
      <c r="H26" s="189"/>
      <c r="I26" s="25">
        <f>SUM(I24:I25)</f>
        <v>0</v>
      </c>
      <c r="J26" s="25">
        <f>SUM(J24:J25)</f>
        <v>0</v>
      </c>
      <c r="K26" s="25">
        <f t="shared" ref="K26" si="6">SUM(K24:K25)</f>
        <v>0</v>
      </c>
      <c r="L26" s="25">
        <f>SUM(L24:L25)</f>
        <v>0</v>
      </c>
      <c r="M26" s="25">
        <f>SUM(M24:M25)</f>
        <v>0</v>
      </c>
      <c r="N26" s="146">
        <f>N24+N25</f>
        <v>0</v>
      </c>
      <c r="O26" s="130">
        <f>O24+O25</f>
        <v>0</v>
      </c>
      <c r="P26" s="66">
        <f>SUM(P24:P25)</f>
        <v>0</v>
      </c>
    </row>
    <row r="27" spans="1:16" x14ac:dyDescent="0.35">
      <c r="A27" s="3"/>
      <c r="B27" s="3"/>
      <c r="C27" s="3"/>
      <c r="D27" s="3"/>
      <c r="E27" s="8"/>
      <c r="F27" s="8"/>
      <c r="G27" s="10"/>
      <c r="H27" s="11"/>
      <c r="I27" s="12"/>
      <c r="J27" s="12"/>
      <c r="K27" s="12"/>
      <c r="L27" s="12"/>
      <c r="M27" s="12"/>
      <c r="N27" s="149"/>
      <c r="O27" s="133"/>
      <c r="P27" s="67"/>
    </row>
    <row r="28" spans="1:16" x14ac:dyDescent="0.35">
      <c r="A28" s="3"/>
      <c r="B28" s="3"/>
      <c r="C28" s="3"/>
      <c r="D28" s="3"/>
      <c r="E28" s="9"/>
      <c r="F28" s="9"/>
      <c r="G28" s="188" t="s">
        <v>0</v>
      </c>
      <c r="H28" s="189"/>
      <c r="I28" s="25">
        <f t="shared" ref="I28:P28" si="7">I17+I21+I26</f>
        <v>168990</v>
      </c>
      <c r="J28" s="25">
        <f t="shared" si="7"/>
        <v>175749.6</v>
      </c>
      <c r="K28" s="25">
        <f t="shared" si="7"/>
        <v>182779.58399999997</v>
      </c>
      <c r="L28" s="25">
        <f t="shared" si="7"/>
        <v>0</v>
      </c>
      <c r="M28" s="25">
        <f t="shared" si="7"/>
        <v>0</v>
      </c>
      <c r="N28" s="146">
        <v>0</v>
      </c>
      <c r="O28" s="130">
        <v>0</v>
      </c>
      <c r="P28" s="66">
        <f t="shared" si="7"/>
        <v>527519.18400000001</v>
      </c>
    </row>
    <row r="29" spans="1:16" x14ac:dyDescent="0.35">
      <c r="A29" s="17" t="s">
        <v>1</v>
      </c>
      <c r="B29" s="17"/>
      <c r="C29" s="17"/>
      <c r="D29" s="4"/>
      <c r="E29" s="9"/>
      <c r="F29" s="9"/>
      <c r="G29" s="10"/>
      <c r="H29" s="11"/>
      <c r="I29" s="12"/>
      <c r="J29" s="12"/>
      <c r="K29" s="12"/>
      <c r="L29" s="12"/>
      <c r="M29" s="12"/>
      <c r="N29" s="149"/>
      <c r="O29" s="133"/>
      <c r="P29" s="67"/>
    </row>
    <row r="30" spans="1:16" x14ac:dyDescent="0.35">
      <c r="A30" s="2" t="s">
        <v>21</v>
      </c>
      <c r="B30" s="2"/>
      <c r="C30" s="2"/>
      <c r="D30" s="3">
        <v>0</v>
      </c>
      <c r="E30" s="7">
        <v>0</v>
      </c>
      <c r="F30" s="7">
        <v>0</v>
      </c>
      <c r="G30" s="13">
        <v>0</v>
      </c>
      <c r="H30" s="177">
        <v>0.23139999999999999</v>
      </c>
      <c r="I30" s="174">
        <f>(I17+I21)*H30</f>
        <v>39104.286</v>
      </c>
      <c r="J30" s="174">
        <f>(J17+J21)*H30</f>
        <v>40668.457439999998</v>
      </c>
      <c r="K30" s="174">
        <f>(K17+K21)*H30</f>
        <v>42295.195737599992</v>
      </c>
      <c r="L30" s="174">
        <f>(L17+L21)*H30</f>
        <v>0</v>
      </c>
      <c r="M30" s="174">
        <f>(M17+M21)*H30</f>
        <v>0</v>
      </c>
      <c r="N30" s="145">
        <v>0</v>
      </c>
      <c r="O30" s="129">
        <v>0</v>
      </c>
      <c r="P30" s="65">
        <f>SUM(I30:M30)</f>
        <v>122067.93917759998</v>
      </c>
    </row>
    <row r="31" spans="1:16" x14ac:dyDescent="0.35">
      <c r="A31" s="2" t="s">
        <v>95</v>
      </c>
      <c r="B31" s="2"/>
      <c r="C31" s="2"/>
      <c r="D31" s="3">
        <v>0</v>
      </c>
      <c r="E31" s="7">
        <v>0</v>
      </c>
      <c r="F31" s="7">
        <v>0</v>
      </c>
      <c r="G31" s="13">
        <v>0</v>
      </c>
      <c r="H31" s="177">
        <v>7.9500000000000001E-2</v>
      </c>
      <c r="I31" s="174">
        <f>(I26)*H31</f>
        <v>0</v>
      </c>
      <c r="J31" s="174">
        <f>(J26)*H31</f>
        <v>0</v>
      </c>
      <c r="K31" s="174">
        <f>(K26)*H31</f>
        <v>0</v>
      </c>
      <c r="L31" s="174">
        <f>(L26)*H31</f>
        <v>0</v>
      </c>
      <c r="M31" s="174">
        <f>(M26)*H31</f>
        <v>0</v>
      </c>
      <c r="N31" s="145">
        <v>0</v>
      </c>
      <c r="O31" s="129">
        <v>0</v>
      </c>
      <c r="P31" s="65">
        <f>SUM(I31:M31)</f>
        <v>0</v>
      </c>
    </row>
    <row r="32" spans="1:16" x14ac:dyDescent="0.35">
      <c r="A32" s="6"/>
      <c r="B32" s="6"/>
      <c r="C32" s="6"/>
      <c r="D32" s="6"/>
      <c r="E32" s="6"/>
      <c r="F32" s="6"/>
      <c r="G32" s="223" t="s">
        <v>5</v>
      </c>
      <c r="H32" s="223"/>
      <c r="I32" s="25">
        <f>SUM(I30:I31)</f>
        <v>39104.286</v>
      </c>
      <c r="J32" s="25">
        <f>SUM(J30:J31)</f>
        <v>40668.457439999998</v>
      </c>
      <c r="K32" s="25">
        <f t="shared" ref="K32:M32" si="8">SUM(K30:K31)</f>
        <v>42295.195737599992</v>
      </c>
      <c r="L32" s="25">
        <f t="shared" si="8"/>
        <v>0</v>
      </c>
      <c r="M32" s="25">
        <f t="shared" si="8"/>
        <v>0</v>
      </c>
      <c r="N32" s="146">
        <v>0</v>
      </c>
      <c r="O32" s="130">
        <v>0</v>
      </c>
      <c r="P32" s="66">
        <f>SUM(P30:P31)</f>
        <v>122067.93917759998</v>
      </c>
    </row>
    <row r="33" spans="1:16" x14ac:dyDescent="0.35">
      <c r="A33" s="6"/>
      <c r="B33" s="6"/>
      <c r="C33" s="6"/>
      <c r="D33" s="6"/>
      <c r="E33" s="6"/>
      <c r="F33" s="6"/>
      <c r="G33" s="170"/>
      <c r="H33" s="170"/>
      <c r="I33" s="24"/>
      <c r="J33" s="24"/>
      <c r="K33" s="24"/>
      <c r="L33" s="24"/>
      <c r="M33" s="24"/>
      <c r="N33" s="148"/>
      <c r="O33" s="132"/>
      <c r="P33" s="65"/>
    </row>
    <row r="34" spans="1:16" x14ac:dyDescent="0.35">
      <c r="A34" s="16" t="s">
        <v>8</v>
      </c>
      <c r="B34" s="19" t="s">
        <v>13</v>
      </c>
      <c r="C34" s="19" t="s">
        <v>35</v>
      </c>
      <c r="D34" s="19" t="s">
        <v>36</v>
      </c>
      <c r="I34" s="29"/>
      <c r="J34" s="29"/>
      <c r="K34" s="29"/>
      <c r="L34" s="29"/>
      <c r="M34" s="29"/>
      <c r="N34" s="151"/>
      <c r="O34" s="135"/>
      <c r="P34" s="68"/>
    </row>
    <row r="35" spans="1:16" x14ac:dyDescent="0.35">
      <c r="A35" s="20" t="s">
        <v>42</v>
      </c>
      <c r="B35" s="2">
        <v>2500</v>
      </c>
      <c r="C35" s="2">
        <v>4</v>
      </c>
      <c r="I35" s="117">
        <f>B35*C35</f>
        <v>10000</v>
      </c>
      <c r="J35" s="117">
        <f>I35*1.03</f>
        <v>10300</v>
      </c>
      <c r="K35" s="117">
        <f>J35*1.03</f>
        <v>10609</v>
      </c>
      <c r="L35" s="117">
        <f t="shared" ref="K35:M35" si="9">E35*F35*G35</f>
        <v>0</v>
      </c>
      <c r="M35" s="117">
        <f t="shared" si="9"/>
        <v>0</v>
      </c>
      <c r="N35" s="145">
        <v>0</v>
      </c>
      <c r="O35" s="129">
        <v>0</v>
      </c>
      <c r="P35" s="114">
        <f>SUM(I35:M35)</f>
        <v>30909</v>
      </c>
    </row>
    <row r="36" spans="1:16" x14ac:dyDescent="0.35">
      <c r="A36" s="2" t="s">
        <v>77</v>
      </c>
      <c r="B36" s="2"/>
      <c r="C36" s="2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45">
        <v>0</v>
      </c>
      <c r="O36" s="129">
        <v>0</v>
      </c>
      <c r="P36" s="114">
        <f t="shared" ref="P36:P37" si="10">SUM(I36:M36)</f>
        <v>0</v>
      </c>
    </row>
    <row r="37" spans="1:16" x14ac:dyDescent="0.35">
      <c r="A37" s="2" t="s">
        <v>78</v>
      </c>
      <c r="B37" s="2"/>
      <c r="C37" s="2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45">
        <v>0</v>
      </c>
      <c r="O37" s="129">
        <v>0</v>
      </c>
      <c r="P37" s="114">
        <f t="shared" si="10"/>
        <v>0</v>
      </c>
    </row>
    <row r="38" spans="1:16" x14ac:dyDescent="0.35">
      <c r="A38" s="2" t="s">
        <v>84</v>
      </c>
      <c r="B38" s="2"/>
      <c r="C38" s="2"/>
      <c r="I38" s="117"/>
      <c r="J38" s="117"/>
      <c r="K38" s="117"/>
      <c r="L38" s="117"/>
      <c r="M38" s="117"/>
      <c r="N38" s="152"/>
      <c r="O38" s="136"/>
      <c r="P38" s="114"/>
    </row>
    <row r="39" spans="1:16" x14ac:dyDescent="0.35">
      <c r="A39" s="20" t="s">
        <v>43</v>
      </c>
      <c r="B39" s="2"/>
      <c r="C39" s="2"/>
      <c r="I39" s="117">
        <f>D39*E39</f>
        <v>0</v>
      </c>
      <c r="J39" s="117">
        <f>D39*E39</f>
        <v>0</v>
      </c>
      <c r="K39" s="117">
        <f>D39*E39</f>
        <v>0</v>
      </c>
      <c r="L39" s="117">
        <f>D39*E39</f>
        <v>0</v>
      </c>
      <c r="M39" s="117">
        <f>D39*E39</f>
        <v>0</v>
      </c>
      <c r="N39" s="145">
        <v>0</v>
      </c>
      <c r="O39" s="129">
        <v>0</v>
      </c>
      <c r="P39" s="114">
        <f t="shared" ref="P39" si="11">SUM(I39:M39)</f>
        <v>0</v>
      </c>
    </row>
    <row r="40" spans="1:16" x14ac:dyDescent="0.35">
      <c r="A40" s="2" t="s">
        <v>77</v>
      </c>
      <c r="B40" s="2"/>
      <c r="C40" s="2"/>
      <c r="I40" s="117">
        <f>D40*E40</f>
        <v>0</v>
      </c>
      <c r="J40" s="117">
        <f>D40*E40</f>
        <v>0</v>
      </c>
      <c r="K40" s="117">
        <f>D40*E40</f>
        <v>0</v>
      </c>
      <c r="L40" s="117">
        <f>D40*E40</f>
        <v>0</v>
      </c>
      <c r="M40" s="117">
        <f>D40*E40</f>
        <v>0</v>
      </c>
      <c r="N40" s="145">
        <v>0</v>
      </c>
      <c r="O40" s="129">
        <v>0</v>
      </c>
      <c r="P40" s="114">
        <f>SUM(I40:M40)</f>
        <v>0</v>
      </c>
    </row>
    <row r="41" spans="1:16" x14ac:dyDescent="0.35">
      <c r="A41" s="2" t="s">
        <v>78</v>
      </c>
      <c r="B41" s="2"/>
      <c r="C41" s="2"/>
      <c r="I41" s="117">
        <f>D41*E41</f>
        <v>0</v>
      </c>
      <c r="J41" s="117">
        <f>D41*E41</f>
        <v>0</v>
      </c>
      <c r="K41" s="117">
        <f>D41*E41</f>
        <v>0</v>
      </c>
      <c r="L41" s="117">
        <f>D41*E41</f>
        <v>0</v>
      </c>
      <c r="M41" s="117">
        <f>D41*E41</f>
        <v>0</v>
      </c>
      <c r="N41" s="145">
        <v>0</v>
      </c>
      <c r="O41" s="129">
        <v>0</v>
      </c>
      <c r="P41" s="114">
        <f>SUM(I41:M41)</f>
        <v>0</v>
      </c>
    </row>
    <row r="42" spans="1:16" x14ac:dyDescent="0.35">
      <c r="A42" s="2" t="s">
        <v>84</v>
      </c>
      <c r="B42" s="2"/>
      <c r="C42" s="2"/>
      <c r="D42" s="3"/>
      <c r="I42" s="118"/>
      <c r="J42" s="118"/>
      <c r="K42" s="118"/>
      <c r="L42" s="118"/>
      <c r="M42" s="157"/>
      <c r="N42" s="153"/>
      <c r="O42" s="137"/>
      <c r="P42" s="119"/>
    </row>
    <row r="43" spans="1:16" x14ac:dyDescent="0.35">
      <c r="A43" s="20" t="s">
        <v>76</v>
      </c>
      <c r="B43" s="2"/>
      <c r="C43" s="2"/>
      <c r="D43" s="3"/>
      <c r="G43" s="168"/>
      <c r="H43" s="169"/>
      <c r="I43" s="120"/>
      <c r="J43" s="120"/>
      <c r="K43" s="120"/>
      <c r="L43" s="120"/>
      <c r="M43" s="120"/>
      <c r="N43" s="154"/>
      <c r="O43" s="138"/>
      <c r="P43" s="114"/>
    </row>
    <row r="44" spans="1:16" x14ac:dyDescent="0.35">
      <c r="A44" s="2" t="s">
        <v>79</v>
      </c>
      <c r="B44" s="2"/>
      <c r="C44" s="2"/>
      <c r="D44" s="3"/>
      <c r="G44" s="168"/>
      <c r="H44" s="169"/>
      <c r="I44" s="117">
        <f t="shared" ref="I44:M45" si="12">D44*E44</f>
        <v>0</v>
      </c>
      <c r="J44" s="117">
        <f t="shared" si="12"/>
        <v>0</v>
      </c>
      <c r="K44" s="117">
        <f t="shared" si="12"/>
        <v>0</v>
      </c>
      <c r="L44" s="117">
        <f t="shared" si="12"/>
        <v>0</v>
      </c>
      <c r="M44" s="117">
        <f t="shared" si="12"/>
        <v>0</v>
      </c>
      <c r="N44" s="145">
        <v>0</v>
      </c>
      <c r="O44" s="129">
        <v>0</v>
      </c>
      <c r="P44" s="114">
        <f>SUM(I44:M44)</f>
        <v>0</v>
      </c>
    </row>
    <row r="45" spans="1:16" x14ac:dyDescent="0.35">
      <c r="A45" s="2" t="s">
        <v>82</v>
      </c>
      <c r="B45" s="2"/>
      <c r="C45" s="2"/>
      <c r="D45" s="3"/>
      <c r="G45" s="168"/>
      <c r="H45" s="169"/>
      <c r="I45" s="117">
        <f t="shared" si="12"/>
        <v>0</v>
      </c>
      <c r="J45" s="117">
        <f t="shared" si="12"/>
        <v>0</v>
      </c>
      <c r="K45" s="117">
        <f t="shared" si="12"/>
        <v>0</v>
      </c>
      <c r="L45" s="117">
        <f t="shared" si="12"/>
        <v>0</v>
      </c>
      <c r="M45" s="117">
        <f t="shared" si="12"/>
        <v>0</v>
      </c>
      <c r="N45" s="145">
        <v>0</v>
      </c>
      <c r="O45" s="129">
        <v>0</v>
      </c>
      <c r="P45" s="114">
        <f>SUM(I45:M45)</f>
        <v>0</v>
      </c>
    </row>
    <row r="46" spans="1:16" x14ac:dyDescent="0.35">
      <c r="B46" s="2"/>
      <c r="C46" s="2"/>
      <c r="D46" s="3"/>
      <c r="G46" s="188" t="s">
        <v>26</v>
      </c>
      <c r="H46" s="189"/>
      <c r="I46" s="121">
        <f>SUM(I35:I45)</f>
        <v>10000</v>
      </c>
      <c r="J46" s="121">
        <f t="shared" ref="J46:M46" si="13">SUM(J35:J41)</f>
        <v>10300</v>
      </c>
      <c r="K46" s="121">
        <f t="shared" si="13"/>
        <v>10609</v>
      </c>
      <c r="L46" s="121">
        <f t="shared" si="13"/>
        <v>0</v>
      </c>
      <c r="M46" s="121">
        <f t="shared" si="13"/>
        <v>0</v>
      </c>
      <c r="N46" s="146">
        <v>0</v>
      </c>
      <c r="O46" s="146">
        <v>0</v>
      </c>
      <c r="P46" s="122">
        <f>SUM(P35:P45)</f>
        <v>30909</v>
      </c>
    </row>
    <row r="47" spans="1:16" x14ac:dyDescent="0.35">
      <c r="D47" s="19"/>
      <c r="E47" s="19"/>
      <c r="I47" s="174"/>
      <c r="J47" s="174"/>
      <c r="K47" s="174"/>
      <c r="L47" s="174"/>
      <c r="M47" s="174"/>
      <c r="N47" s="150"/>
      <c r="O47" s="134"/>
      <c r="P47" s="65"/>
    </row>
    <row r="48" spans="1:16" x14ac:dyDescent="0.35">
      <c r="A48" s="103" t="s">
        <v>65</v>
      </c>
      <c r="B48" s="19" t="s">
        <v>13</v>
      </c>
      <c r="C48" s="19" t="s">
        <v>35</v>
      </c>
      <c r="D48" s="19" t="s">
        <v>36</v>
      </c>
      <c r="I48" s="174"/>
      <c r="J48" s="174"/>
      <c r="K48" s="174"/>
      <c r="L48" s="174"/>
      <c r="M48" s="174"/>
      <c r="N48" s="150"/>
      <c r="O48" s="134"/>
      <c r="P48" s="65"/>
    </row>
    <row r="49" spans="1:16" x14ac:dyDescent="0.35">
      <c r="A49" s="62" t="s">
        <v>25</v>
      </c>
      <c r="B49" s="62"/>
      <c r="C49" s="62"/>
      <c r="I49" s="174">
        <v>2950</v>
      </c>
      <c r="J49" s="174">
        <f>I49</f>
        <v>2950</v>
      </c>
      <c r="K49" s="174">
        <f>J49</f>
        <v>2950</v>
      </c>
      <c r="L49" s="174">
        <f>E49*D49</f>
        <v>0</v>
      </c>
      <c r="M49" s="174">
        <f>E49*D49</f>
        <v>0</v>
      </c>
      <c r="N49" s="145">
        <v>0</v>
      </c>
      <c r="O49" s="145">
        <v>0</v>
      </c>
      <c r="P49" s="65">
        <f>SUM(I49:M49)</f>
        <v>8850</v>
      </c>
    </row>
    <row r="50" spans="1:16" x14ac:dyDescent="0.35">
      <c r="A50" s="62" t="s">
        <v>24</v>
      </c>
      <c r="B50" s="62"/>
      <c r="C50" s="62"/>
      <c r="I50" s="174">
        <f>D50*E50</f>
        <v>0</v>
      </c>
      <c r="J50" s="174">
        <f>D50*E50</f>
        <v>0</v>
      </c>
      <c r="K50" s="174">
        <f>D50*E50</f>
        <v>0</v>
      </c>
      <c r="L50" s="174">
        <f>D50*E50</f>
        <v>0</v>
      </c>
      <c r="M50" s="174">
        <f>D50*E50</f>
        <v>0</v>
      </c>
      <c r="N50" s="145">
        <v>0</v>
      </c>
      <c r="O50" s="145">
        <v>0</v>
      </c>
      <c r="P50" s="65">
        <f>SUM(I50:M50)</f>
        <v>0</v>
      </c>
    </row>
    <row r="51" spans="1:16" x14ac:dyDescent="0.35">
      <c r="A51" s="103"/>
      <c r="B51" s="16"/>
      <c r="C51" s="16"/>
      <c r="G51" s="188" t="s">
        <v>27</v>
      </c>
      <c r="H51" s="189"/>
      <c r="I51" s="25">
        <f>SUM(I49:I50)</f>
        <v>2950</v>
      </c>
      <c r="J51" s="25">
        <f>SUM(J49:J50)</f>
        <v>2950</v>
      </c>
      <c r="K51" s="25">
        <f t="shared" ref="K51:L51" si="14">SUM(K49:K50)</f>
        <v>2950</v>
      </c>
      <c r="L51" s="25">
        <f t="shared" si="14"/>
        <v>0</v>
      </c>
      <c r="M51" s="25">
        <f>SUM(M49:M50)</f>
        <v>0</v>
      </c>
      <c r="N51" s="146">
        <v>0</v>
      </c>
      <c r="O51" s="146">
        <v>0</v>
      </c>
      <c r="P51" s="66">
        <f>SUM(P49:P50)</f>
        <v>8850</v>
      </c>
    </row>
    <row r="52" spans="1:16" x14ac:dyDescent="0.35">
      <c r="A52" s="103" t="s">
        <v>57</v>
      </c>
      <c r="B52" s="19" t="s">
        <v>13</v>
      </c>
      <c r="C52" s="19" t="s">
        <v>35</v>
      </c>
      <c r="D52" s="19" t="s">
        <v>36</v>
      </c>
      <c r="I52" s="30"/>
      <c r="J52" s="30"/>
      <c r="K52" s="30"/>
      <c r="L52" s="30"/>
      <c r="M52" s="30"/>
      <c r="N52" s="155"/>
      <c r="O52" s="139"/>
      <c r="P52" s="69"/>
    </row>
    <row r="53" spans="1:16" x14ac:dyDescent="0.35">
      <c r="A53" s="104" t="s">
        <v>58</v>
      </c>
      <c r="B53" s="2"/>
      <c r="C53" s="2"/>
      <c r="I53" s="174">
        <f>D53*E53</f>
        <v>0</v>
      </c>
      <c r="J53" s="174">
        <f>E53*D53</f>
        <v>0</v>
      </c>
      <c r="K53" s="174">
        <f>D53*E53</f>
        <v>0</v>
      </c>
      <c r="L53" s="174">
        <f>E53*D53</f>
        <v>0</v>
      </c>
      <c r="M53" s="174">
        <f>D53*E53</f>
        <v>0</v>
      </c>
      <c r="N53" s="145">
        <v>0</v>
      </c>
      <c r="O53" s="145">
        <v>0</v>
      </c>
      <c r="P53" s="65">
        <f>SUM(I53:M53)</f>
        <v>0</v>
      </c>
    </row>
    <row r="54" spans="1:16" x14ac:dyDescent="0.35">
      <c r="A54" s="104" t="s">
        <v>7</v>
      </c>
      <c r="B54" s="2"/>
      <c r="C54" s="2"/>
      <c r="I54" s="174">
        <f>D54*E54</f>
        <v>0</v>
      </c>
      <c r="J54" s="174">
        <f>E54*D54</f>
        <v>0</v>
      </c>
      <c r="K54" s="174">
        <f>D54*E54</f>
        <v>0</v>
      </c>
      <c r="L54" s="174">
        <f>E54*D54</f>
        <v>0</v>
      </c>
      <c r="M54" s="174">
        <f>D54*E54</f>
        <v>0</v>
      </c>
      <c r="N54" s="145">
        <v>0</v>
      </c>
      <c r="O54" s="145">
        <v>0</v>
      </c>
      <c r="P54" s="65">
        <f t="shared" ref="P54:P56" si="15">SUM(I54:M54)</f>
        <v>0</v>
      </c>
    </row>
    <row r="55" spans="1:16" x14ac:dyDescent="0.35">
      <c r="A55" s="104" t="s">
        <v>59</v>
      </c>
      <c r="B55" s="2"/>
      <c r="C55" s="2"/>
      <c r="I55" s="174">
        <v>5000</v>
      </c>
      <c r="J55" s="174">
        <f>I55*1.03</f>
        <v>5150</v>
      </c>
      <c r="K55" s="174">
        <f>J55*1.03</f>
        <v>5304.5</v>
      </c>
      <c r="L55" s="174">
        <f>E55*D55</f>
        <v>0</v>
      </c>
      <c r="M55" s="174">
        <f>D55*E55</f>
        <v>0</v>
      </c>
      <c r="N55" s="145">
        <v>0</v>
      </c>
      <c r="O55" s="145">
        <v>0</v>
      </c>
      <c r="P55" s="65">
        <f>SUM(I55:M55)</f>
        <v>15454.5</v>
      </c>
    </row>
    <row r="56" spans="1:16" x14ac:dyDescent="0.35">
      <c r="A56" s="104" t="s">
        <v>41</v>
      </c>
      <c r="B56" s="2"/>
      <c r="C56" s="2"/>
      <c r="I56" s="174">
        <f>D56*E56</f>
        <v>0</v>
      </c>
      <c r="J56" s="174">
        <f>E56*D56</f>
        <v>0</v>
      </c>
      <c r="K56" s="174">
        <f>D56*E56</f>
        <v>0</v>
      </c>
      <c r="L56" s="174">
        <f>E56*D56</f>
        <v>0</v>
      </c>
      <c r="M56" s="174">
        <f>D56*E56</f>
        <v>0</v>
      </c>
      <c r="N56" s="145">
        <v>0</v>
      </c>
      <c r="O56" s="145">
        <v>0</v>
      </c>
      <c r="P56" s="65">
        <f t="shared" si="15"/>
        <v>0</v>
      </c>
    </row>
    <row r="57" spans="1:16" x14ac:dyDescent="0.35">
      <c r="A57" s="88"/>
      <c r="G57" s="188" t="s">
        <v>28</v>
      </c>
      <c r="H57" s="189"/>
      <c r="I57" s="25">
        <f t="shared" ref="I57:P57" si="16">SUM(I53:I56)</f>
        <v>5000</v>
      </c>
      <c r="J57" s="25">
        <f t="shared" si="16"/>
        <v>5150</v>
      </c>
      <c r="K57" s="25">
        <f t="shared" si="16"/>
        <v>5304.5</v>
      </c>
      <c r="L57" s="25">
        <f t="shared" si="16"/>
        <v>0</v>
      </c>
      <c r="M57" s="25">
        <f t="shared" si="16"/>
        <v>0</v>
      </c>
      <c r="N57" s="146">
        <v>0</v>
      </c>
      <c r="O57" s="146">
        <v>0</v>
      </c>
      <c r="P57" s="66">
        <f t="shared" si="16"/>
        <v>15454.5</v>
      </c>
    </row>
    <row r="58" spans="1:16" x14ac:dyDescent="0.35">
      <c r="A58" s="103" t="s">
        <v>20</v>
      </c>
      <c r="B58" s="19" t="s">
        <v>13</v>
      </c>
      <c r="C58" s="19" t="s">
        <v>35</v>
      </c>
      <c r="D58" s="19" t="s">
        <v>36</v>
      </c>
      <c r="I58" s="30"/>
      <c r="J58" s="30"/>
      <c r="K58" s="30"/>
      <c r="L58" s="30"/>
      <c r="M58" s="30"/>
      <c r="N58" s="155"/>
      <c r="O58" s="139"/>
      <c r="P58" s="69"/>
    </row>
    <row r="59" spans="1:16" x14ac:dyDescent="0.35">
      <c r="A59" s="104" t="s">
        <v>91</v>
      </c>
      <c r="I59" s="174">
        <f>B59*C59</f>
        <v>0</v>
      </c>
      <c r="J59" s="174">
        <f>C59*B59</f>
        <v>0</v>
      </c>
      <c r="K59" s="174">
        <f>B59*C59</f>
        <v>0</v>
      </c>
      <c r="L59" s="174">
        <f>C59*B59</f>
        <v>0</v>
      </c>
      <c r="M59" s="174">
        <f>B59*C59</f>
        <v>0</v>
      </c>
      <c r="N59" s="145">
        <v>0</v>
      </c>
      <c r="O59" s="145">
        <v>0</v>
      </c>
      <c r="P59" s="65">
        <f>SUM(I59:M59)</f>
        <v>0</v>
      </c>
    </row>
    <row r="60" spans="1:16" x14ac:dyDescent="0.35">
      <c r="A60" s="104" t="s">
        <v>55</v>
      </c>
      <c r="I60" s="174">
        <f>B60*C60</f>
        <v>0</v>
      </c>
      <c r="J60" s="174">
        <f>C60*B60</f>
        <v>0</v>
      </c>
      <c r="K60" s="174">
        <f>B60*C60</f>
        <v>0</v>
      </c>
      <c r="L60" s="174">
        <f>C60*B60</f>
        <v>0</v>
      </c>
      <c r="M60" s="174">
        <f>B60*C60</f>
        <v>0</v>
      </c>
      <c r="N60" s="145">
        <v>0</v>
      </c>
      <c r="O60" s="145">
        <v>0</v>
      </c>
      <c r="P60" s="65">
        <f>SUM(I60:M60)</f>
        <v>0</v>
      </c>
    </row>
    <row r="61" spans="1:16" x14ac:dyDescent="0.35">
      <c r="A61" s="104" t="s">
        <v>32</v>
      </c>
      <c r="I61" s="174">
        <f>B61*C61</f>
        <v>0</v>
      </c>
      <c r="J61" s="174">
        <f>C61*B61</f>
        <v>0</v>
      </c>
      <c r="K61" s="174">
        <f>B61*C61</f>
        <v>0</v>
      </c>
      <c r="L61" s="174">
        <f>C61*B61</f>
        <v>0</v>
      </c>
      <c r="M61" s="174">
        <f>B61*C61</f>
        <v>0</v>
      </c>
      <c r="N61" s="145">
        <v>0</v>
      </c>
      <c r="O61" s="145">
        <v>0</v>
      </c>
      <c r="P61" s="65">
        <f>SUM(I61:M61)</f>
        <v>0</v>
      </c>
    </row>
    <row r="62" spans="1:16" x14ac:dyDescent="0.35">
      <c r="A62" s="104" t="s">
        <v>41</v>
      </c>
      <c r="I62" s="174">
        <f>B62*C62</f>
        <v>0</v>
      </c>
      <c r="J62" s="174">
        <f>C62*B62</f>
        <v>0</v>
      </c>
      <c r="K62" s="174">
        <f>B62*C62</f>
        <v>0</v>
      </c>
      <c r="L62" s="174">
        <f>C62*B62</f>
        <v>0</v>
      </c>
      <c r="M62" s="174">
        <f>B62*C62</f>
        <v>0</v>
      </c>
      <c r="N62" s="145">
        <v>0</v>
      </c>
      <c r="O62" s="145">
        <v>0</v>
      </c>
      <c r="P62" s="65">
        <f>SUM(I62:M62)</f>
        <v>0</v>
      </c>
    </row>
    <row r="63" spans="1:16" x14ac:dyDescent="0.35">
      <c r="A63" s="88"/>
      <c r="G63" s="188" t="s">
        <v>29</v>
      </c>
      <c r="H63" s="189"/>
      <c r="I63" s="25">
        <f>SUM(I59:I62)</f>
        <v>0</v>
      </c>
      <c r="J63" s="25">
        <f>SUM(J59:J62)</f>
        <v>0</v>
      </c>
      <c r="K63" s="25">
        <f t="shared" ref="K63:M63" si="17">SUM(K59:K62)</f>
        <v>0</v>
      </c>
      <c r="L63" s="25">
        <f>SUM(L59:L62)</f>
        <v>0</v>
      </c>
      <c r="M63" s="25">
        <f t="shared" si="17"/>
        <v>0</v>
      </c>
      <c r="N63" s="146">
        <v>0</v>
      </c>
      <c r="O63" s="146">
        <v>0</v>
      </c>
      <c r="P63" s="66">
        <f>SUM(P59:P62)</f>
        <v>0</v>
      </c>
    </row>
    <row r="64" spans="1:16" x14ac:dyDescent="0.35">
      <c r="A64" s="103" t="s">
        <v>93</v>
      </c>
      <c r="B64" s="19" t="s">
        <v>13</v>
      </c>
      <c r="C64" s="19" t="s">
        <v>35</v>
      </c>
      <c r="D64" s="19" t="s">
        <v>36</v>
      </c>
      <c r="I64" s="30"/>
      <c r="J64" s="30"/>
      <c r="K64" s="30"/>
      <c r="L64" s="30"/>
      <c r="M64" s="30"/>
      <c r="N64" s="155"/>
      <c r="O64" s="139"/>
      <c r="P64" s="69"/>
    </row>
    <row r="65" spans="1:18" x14ac:dyDescent="0.35">
      <c r="A65" s="104" t="s">
        <v>9</v>
      </c>
      <c r="I65" s="174">
        <f>B65*C65</f>
        <v>0</v>
      </c>
      <c r="J65" s="174">
        <f>C65*B65</f>
        <v>0</v>
      </c>
      <c r="K65" s="174">
        <f>B65*C65</f>
        <v>0</v>
      </c>
      <c r="L65" s="174">
        <f>C65*B65</f>
        <v>0</v>
      </c>
      <c r="M65" s="174">
        <f>B65*C65</f>
        <v>0</v>
      </c>
      <c r="N65" s="145">
        <v>0</v>
      </c>
      <c r="O65" s="145">
        <v>0</v>
      </c>
      <c r="P65" s="65">
        <f>SUM(I65:M65)</f>
        <v>0</v>
      </c>
    </row>
    <row r="66" spans="1:18" x14ac:dyDescent="0.35">
      <c r="A66" s="104" t="s">
        <v>60</v>
      </c>
      <c r="I66" s="174">
        <f>B66*C66</f>
        <v>0</v>
      </c>
      <c r="J66" s="174">
        <f>C66*B66</f>
        <v>0</v>
      </c>
      <c r="K66" s="174">
        <f>B66*C66</f>
        <v>0</v>
      </c>
      <c r="L66" s="174">
        <f>C66*B66</f>
        <v>0</v>
      </c>
      <c r="M66" s="174">
        <f>B66*C66</f>
        <v>0</v>
      </c>
      <c r="N66" s="145">
        <v>0</v>
      </c>
      <c r="O66" s="145">
        <v>0</v>
      </c>
      <c r="P66" s="65">
        <f>SUM(I66:M66)</f>
        <v>0</v>
      </c>
    </row>
    <row r="67" spans="1:18" x14ac:dyDescent="0.35">
      <c r="A67" s="104" t="s">
        <v>83</v>
      </c>
      <c r="I67" s="174">
        <f>B67*C67</f>
        <v>0</v>
      </c>
      <c r="J67" s="174">
        <f>C67*B67</f>
        <v>0</v>
      </c>
      <c r="K67" s="174">
        <f>B67*C67</f>
        <v>0</v>
      </c>
      <c r="L67" s="174">
        <f>C67*B67</f>
        <v>0</v>
      </c>
      <c r="M67" s="174">
        <f>B67*C67</f>
        <v>0</v>
      </c>
      <c r="N67" s="145">
        <v>0</v>
      </c>
      <c r="O67" s="145">
        <v>0</v>
      </c>
      <c r="P67" s="65">
        <f>SUM(I67:M67)</f>
        <v>0</v>
      </c>
    </row>
    <row r="68" spans="1:18" x14ac:dyDescent="0.35">
      <c r="A68" s="104" t="s">
        <v>67</v>
      </c>
      <c r="I68" s="174">
        <f>B68*C68</f>
        <v>0</v>
      </c>
      <c r="J68" s="174">
        <f>C68*B68</f>
        <v>0</v>
      </c>
      <c r="K68" s="174">
        <f>B68*C68</f>
        <v>0</v>
      </c>
      <c r="L68" s="174">
        <f>C68*B68</f>
        <v>0</v>
      </c>
      <c r="M68" s="174">
        <f>B68*C68</f>
        <v>0</v>
      </c>
      <c r="N68" s="145">
        <v>0</v>
      </c>
      <c r="O68" s="145">
        <v>0</v>
      </c>
      <c r="P68" s="65">
        <f>SUM(I68:M68)</f>
        <v>0</v>
      </c>
    </row>
    <row r="69" spans="1:18" x14ac:dyDescent="0.35">
      <c r="G69" s="188" t="s">
        <v>30</v>
      </c>
      <c r="H69" s="189"/>
      <c r="I69" s="25">
        <f>SUM(I65:I68)</f>
        <v>0</v>
      </c>
      <c r="J69" s="25">
        <f t="shared" ref="J69:P69" si="18">SUM(J65:J68)</f>
        <v>0</v>
      </c>
      <c r="K69" s="25">
        <f t="shared" si="18"/>
        <v>0</v>
      </c>
      <c r="L69" s="25">
        <f t="shared" si="18"/>
        <v>0</v>
      </c>
      <c r="M69" s="25">
        <f t="shared" si="18"/>
        <v>0</v>
      </c>
      <c r="N69" s="146">
        <v>0</v>
      </c>
      <c r="O69" s="146">
        <v>0</v>
      </c>
      <c r="P69" s="66">
        <f t="shared" si="18"/>
        <v>0</v>
      </c>
    </row>
    <row r="70" spans="1:18" x14ac:dyDescent="0.35">
      <c r="A70" s="16" t="s">
        <v>94</v>
      </c>
      <c r="B70" s="19" t="s">
        <v>13</v>
      </c>
      <c r="C70" s="19" t="s">
        <v>35</v>
      </c>
      <c r="D70" s="19" t="s">
        <v>36</v>
      </c>
      <c r="G70" s="33"/>
      <c r="I70" s="30"/>
      <c r="J70" s="30"/>
      <c r="K70" s="30"/>
      <c r="L70" s="30"/>
      <c r="M70" s="30"/>
      <c r="N70" s="155"/>
      <c r="O70" s="139"/>
      <c r="P70" s="69"/>
    </row>
    <row r="71" spans="1:18" x14ac:dyDescent="0.35">
      <c r="A71" s="16" t="s">
        <v>101</v>
      </c>
      <c r="B71" s="16"/>
      <c r="C71" s="16"/>
      <c r="F71" s="33"/>
      <c r="G71" s="33"/>
      <c r="I71" s="30"/>
      <c r="J71" s="30"/>
      <c r="K71" s="30"/>
      <c r="L71" s="30"/>
      <c r="M71" s="30"/>
      <c r="N71" s="155"/>
      <c r="O71" s="139"/>
      <c r="P71" s="69"/>
    </row>
    <row r="72" spans="1:18" x14ac:dyDescent="0.35">
      <c r="A72" s="2" t="s">
        <v>86</v>
      </c>
      <c r="B72" s="2"/>
      <c r="C72" s="2"/>
      <c r="F72" s="33"/>
      <c r="G72" s="33"/>
      <c r="I72" s="174">
        <f>D72*E72</f>
        <v>0</v>
      </c>
      <c r="J72" s="174">
        <f>E72*D72</f>
        <v>0</v>
      </c>
      <c r="K72" s="174">
        <f>D72*E72</f>
        <v>0</v>
      </c>
      <c r="L72" s="174">
        <f>E72*D72</f>
        <v>0</v>
      </c>
      <c r="M72" s="174">
        <f>D72*E72</f>
        <v>0</v>
      </c>
      <c r="N72" s="145">
        <v>0</v>
      </c>
      <c r="O72" s="145">
        <v>0</v>
      </c>
      <c r="P72" s="65">
        <f>SUM(I72:M72)</f>
        <v>0</v>
      </c>
    </row>
    <row r="73" spans="1:18" x14ac:dyDescent="0.35">
      <c r="A73" s="2" t="s">
        <v>85</v>
      </c>
      <c r="B73" s="2"/>
      <c r="C73" s="2"/>
      <c r="F73" s="33"/>
      <c r="G73" s="33"/>
      <c r="I73" s="174">
        <f>D73*E73</f>
        <v>0</v>
      </c>
      <c r="J73" s="174">
        <f>E73*D73</f>
        <v>0</v>
      </c>
      <c r="K73" s="174">
        <f>D73*E73</f>
        <v>0</v>
      </c>
      <c r="L73" s="174">
        <f>E73*D73</f>
        <v>0</v>
      </c>
      <c r="M73" s="174">
        <f>D73*E73</f>
        <v>0</v>
      </c>
      <c r="N73" s="145">
        <v>0</v>
      </c>
      <c r="O73" s="145">
        <v>0</v>
      </c>
      <c r="P73" s="65">
        <f>SUM(I73:M73)</f>
        <v>0</v>
      </c>
    </row>
    <row r="74" spans="1:18" x14ac:dyDescent="0.35">
      <c r="A74" s="59" t="s">
        <v>102</v>
      </c>
      <c r="B74" s="59"/>
      <c r="C74" s="59"/>
      <c r="F74" s="33"/>
      <c r="G74" s="33"/>
      <c r="I74" s="30"/>
      <c r="J74" s="30"/>
      <c r="K74" s="30"/>
      <c r="L74" s="30"/>
      <c r="M74" s="30"/>
      <c r="N74" s="155"/>
      <c r="O74" s="139"/>
      <c r="P74" s="69"/>
    </row>
    <row r="75" spans="1:18" x14ac:dyDescent="0.35">
      <c r="A75" s="2" t="s">
        <v>116</v>
      </c>
      <c r="B75" s="2"/>
      <c r="C75" s="2"/>
      <c r="I75" s="174">
        <v>8542</v>
      </c>
      <c r="J75" s="174">
        <f>E75*D75</f>
        <v>0</v>
      </c>
      <c r="K75" s="174">
        <f>D75*E75</f>
        <v>0</v>
      </c>
      <c r="L75" s="174">
        <f>E75*D75</f>
        <v>0</v>
      </c>
      <c r="M75" s="174">
        <f>D75*E75</f>
        <v>0</v>
      </c>
      <c r="N75" s="145">
        <v>0</v>
      </c>
      <c r="O75" s="145">
        <v>0</v>
      </c>
      <c r="P75" s="65">
        <f>SUM(I75:M75)</f>
        <v>8542</v>
      </c>
    </row>
    <row r="76" spans="1:18" x14ac:dyDescent="0.35">
      <c r="A76" s="2" t="s">
        <v>85</v>
      </c>
      <c r="B76" s="2"/>
      <c r="C76" s="2"/>
      <c r="I76" s="174">
        <f>D76*E76</f>
        <v>0</v>
      </c>
      <c r="J76" s="174">
        <f>E76*D76</f>
        <v>0</v>
      </c>
      <c r="K76" s="174">
        <f>D76*E76</f>
        <v>0</v>
      </c>
      <c r="L76" s="174">
        <f>E76*D76</f>
        <v>0</v>
      </c>
      <c r="M76" s="174">
        <f>D76*E76</f>
        <v>0</v>
      </c>
      <c r="N76" s="145">
        <v>0</v>
      </c>
      <c r="O76" s="145">
        <v>0</v>
      </c>
      <c r="P76" s="65">
        <f>SUM(I76:M76)</f>
        <v>0</v>
      </c>
    </row>
    <row r="77" spans="1:18" x14ac:dyDescent="0.35">
      <c r="G77" s="193" t="s">
        <v>40</v>
      </c>
      <c r="H77" s="193"/>
      <c r="I77" s="25">
        <f>SUM(I72,I73,I75,I76)</f>
        <v>8542</v>
      </c>
      <c r="J77" s="25">
        <f>SUM(J72,J73,J75,J76)</f>
        <v>0</v>
      </c>
      <c r="K77" s="25">
        <f t="shared" ref="K77:L77" si="19">SUM(K72,K73,K75,K76)</f>
        <v>0</v>
      </c>
      <c r="L77" s="25">
        <f t="shared" si="19"/>
        <v>0</v>
      </c>
      <c r="M77" s="25">
        <f>SUM(M72,M73,M75,M76)</f>
        <v>0</v>
      </c>
      <c r="N77" s="146">
        <v>0</v>
      </c>
      <c r="O77" s="146">
        <v>0</v>
      </c>
      <c r="P77" s="66">
        <f>SUM(P72,P73,P75,P76)</f>
        <v>8542</v>
      </c>
    </row>
    <row r="78" spans="1:18" x14ac:dyDescent="0.35">
      <c r="G78" s="6"/>
      <c r="H78" s="6"/>
      <c r="I78" s="31"/>
      <c r="J78" s="31"/>
      <c r="K78" s="31"/>
      <c r="L78" s="31"/>
      <c r="M78" s="31"/>
      <c r="N78" s="156"/>
      <c r="O78" s="140"/>
      <c r="P78" s="70"/>
    </row>
    <row r="79" spans="1:18" x14ac:dyDescent="0.35">
      <c r="G79" s="220" t="s">
        <v>10</v>
      </c>
      <c r="H79" s="222"/>
      <c r="I79" s="41">
        <f t="shared" ref="I79:P79" si="20">SUM(I28,I32,I46,I51,I57,I63,I69,I77)</f>
        <v>234586.28599999999</v>
      </c>
      <c r="J79" s="41">
        <f t="shared" si="20"/>
        <v>234818.05744</v>
      </c>
      <c r="K79" s="41">
        <f t="shared" si="20"/>
        <v>243938.27973759995</v>
      </c>
      <c r="L79" s="41">
        <f t="shared" si="20"/>
        <v>0</v>
      </c>
      <c r="M79" s="41">
        <f t="shared" si="20"/>
        <v>0</v>
      </c>
      <c r="N79" s="146">
        <v>0</v>
      </c>
      <c r="O79" s="158">
        <v>0</v>
      </c>
      <c r="P79" s="71">
        <f t="shared" si="20"/>
        <v>713342.62317759998</v>
      </c>
      <c r="R79" s="44"/>
    </row>
    <row r="80" spans="1:18" x14ac:dyDescent="0.35">
      <c r="G80" s="220" t="s">
        <v>108</v>
      </c>
      <c r="H80" s="222"/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148">
        <v>0</v>
      </c>
      <c r="O80" s="148">
        <v>0</v>
      </c>
      <c r="P80" s="72">
        <f>SUM(I80:M80)</f>
        <v>0</v>
      </c>
      <c r="Q80" s="5"/>
      <c r="R80" s="5"/>
    </row>
    <row r="81" spans="1:16" x14ac:dyDescent="0.35">
      <c r="A81" s="5" t="s">
        <v>54</v>
      </c>
      <c r="B81" s="5"/>
      <c r="C81" s="5"/>
      <c r="D81" s="50"/>
      <c r="I81" s="32"/>
      <c r="J81" s="32"/>
      <c r="K81" s="32"/>
      <c r="L81" s="32"/>
      <c r="M81" s="32"/>
      <c r="N81" s="155"/>
      <c r="O81" s="141"/>
      <c r="P81" s="69"/>
    </row>
    <row r="82" spans="1:16" x14ac:dyDescent="0.35">
      <c r="A82" s="15" t="s">
        <v>98</v>
      </c>
      <c r="B82" s="15"/>
      <c r="C82" s="15"/>
      <c r="D82" s="123">
        <v>0.61499999999999999</v>
      </c>
      <c r="G82" s="220" t="s">
        <v>11</v>
      </c>
      <c r="H82" s="222"/>
      <c r="I82" s="174">
        <f>I80*D82</f>
        <v>0</v>
      </c>
      <c r="J82" s="174">
        <f>J80*D82</f>
        <v>0</v>
      </c>
      <c r="K82" s="174">
        <f>K80*D82</f>
        <v>0</v>
      </c>
      <c r="L82" s="174">
        <f>L80*D82</f>
        <v>0</v>
      </c>
      <c r="M82" s="174">
        <f>M80*D82</f>
        <v>0</v>
      </c>
      <c r="N82" s="145">
        <v>0</v>
      </c>
      <c r="O82" s="145">
        <v>0</v>
      </c>
      <c r="P82" s="73">
        <f>P80*0.525</f>
        <v>0</v>
      </c>
    </row>
    <row r="83" spans="1:16" x14ac:dyDescent="0.35">
      <c r="A83" s="75" t="s">
        <v>99</v>
      </c>
      <c r="B83" s="75"/>
      <c r="C83" s="75"/>
      <c r="D83" s="116">
        <v>0.26</v>
      </c>
      <c r="G83" s="220" t="s">
        <v>12</v>
      </c>
      <c r="H83" s="221"/>
      <c r="I83" s="25">
        <f>I82+I79</f>
        <v>234586.28599999999</v>
      </c>
      <c r="J83" s="25">
        <f t="shared" ref="J83:M83" si="21">J82+J79</f>
        <v>234818.05744</v>
      </c>
      <c r="K83" s="25">
        <f t="shared" si="21"/>
        <v>243938.27973759995</v>
      </c>
      <c r="L83" s="25">
        <f t="shared" si="21"/>
        <v>0</v>
      </c>
      <c r="M83" s="25">
        <f t="shared" si="21"/>
        <v>0</v>
      </c>
      <c r="N83" s="146">
        <v>0</v>
      </c>
      <c r="O83" s="146">
        <v>0</v>
      </c>
      <c r="P83" s="74">
        <f>P82+P79</f>
        <v>713342.62317759998</v>
      </c>
    </row>
    <row r="84" spans="1:16" x14ac:dyDescent="0.35">
      <c r="A84" s="124" t="s">
        <v>97</v>
      </c>
      <c r="B84" s="124"/>
      <c r="C84" s="124"/>
      <c r="D84" s="160">
        <v>0.36499999999999999</v>
      </c>
      <c r="G84" s="166"/>
      <c r="H84" s="167"/>
      <c r="I84" s="24"/>
      <c r="J84" s="24"/>
      <c r="K84" s="24"/>
      <c r="L84" s="24"/>
      <c r="M84" s="24"/>
      <c r="N84" s="24"/>
      <c r="O84" s="24"/>
      <c r="P84" s="24"/>
    </row>
    <row r="86" spans="1:16" x14ac:dyDescent="0.35">
      <c r="A86" s="179" t="s">
        <v>48</v>
      </c>
      <c r="B86" s="180"/>
      <c r="C86" s="180"/>
      <c r="D86" s="181"/>
      <c r="E86" s="102" t="s">
        <v>23</v>
      </c>
      <c r="F86" s="194"/>
      <c r="G86" s="194"/>
      <c r="H86" s="198" t="s">
        <v>12</v>
      </c>
      <c r="I86" s="199"/>
      <c r="J86" s="209" t="s">
        <v>23</v>
      </c>
      <c r="K86" s="210"/>
      <c r="L86" s="210"/>
      <c r="M86" s="210"/>
      <c r="N86" s="210"/>
      <c r="O86" s="210"/>
      <c r="P86" s="211"/>
    </row>
    <row r="87" spans="1:16" x14ac:dyDescent="0.35">
      <c r="A87" s="182" t="s">
        <v>81</v>
      </c>
      <c r="B87" s="183"/>
      <c r="C87" s="183"/>
      <c r="D87" s="184"/>
      <c r="E87" s="79">
        <f>SUM(P59,P60,P61,P62)</f>
        <v>0</v>
      </c>
      <c r="F87" s="80"/>
      <c r="G87" s="162"/>
      <c r="H87" s="203" t="s">
        <v>49</v>
      </c>
      <c r="I87" s="204"/>
      <c r="J87" s="212">
        <f>P79</f>
        <v>713342.62317759998</v>
      </c>
      <c r="K87" s="213"/>
      <c r="L87" s="213"/>
      <c r="M87" s="213"/>
      <c r="N87" s="213"/>
      <c r="O87" s="213"/>
      <c r="P87" s="214"/>
    </row>
    <row r="88" spans="1:16" x14ac:dyDescent="0.35">
      <c r="A88" s="82" t="s">
        <v>80</v>
      </c>
      <c r="B88" s="83"/>
      <c r="C88" s="83"/>
      <c r="D88" s="84"/>
      <c r="E88" s="85">
        <f>P67</f>
        <v>0</v>
      </c>
      <c r="F88" s="80"/>
      <c r="G88" s="162"/>
      <c r="H88" s="207" t="s">
        <v>50</v>
      </c>
      <c r="I88" s="208"/>
      <c r="J88" s="195">
        <f>P82</f>
        <v>0</v>
      </c>
      <c r="K88" s="196"/>
      <c r="L88" s="196"/>
      <c r="M88" s="196"/>
      <c r="N88" s="196"/>
      <c r="O88" s="196"/>
      <c r="P88" s="197"/>
    </row>
    <row r="89" spans="1:16" x14ac:dyDescent="0.35">
      <c r="A89" s="82" t="s">
        <v>69</v>
      </c>
      <c r="B89" s="83"/>
      <c r="C89" s="83"/>
      <c r="D89" s="84"/>
      <c r="E89" s="85">
        <f>P68</f>
        <v>0</v>
      </c>
      <c r="F89" s="80"/>
      <c r="G89" s="162"/>
      <c r="H89" s="207" t="s">
        <v>51</v>
      </c>
      <c r="I89" s="208"/>
      <c r="J89" s="195">
        <f>J87+J88</f>
        <v>713342.62317759998</v>
      </c>
      <c r="K89" s="196"/>
      <c r="L89" s="196"/>
      <c r="M89" s="196"/>
      <c r="N89" s="196"/>
      <c r="O89" s="196"/>
      <c r="P89" s="197"/>
    </row>
    <row r="90" spans="1:16" x14ac:dyDescent="0.35">
      <c r="A90" s="185" t="s">
        <v>100</v>
      </c>
      <c r="B90" s="186"/>
      <c r="C90" s="186"/>
      <c r="D90" s="187"/>
      <c r="E90" s="85">
        <f>SUM(P75,P76)</f>
        <v>8542</v>
      </c>
      <c r="F90" s="80"/>
      <c r="G90" s="162"/>
      <c r="H90" s="207" t="s">
        <v>70</v>
      </c>
      <c r="I90" s="208"/>
      <c r="J90" s="195">
        <v>0</v>
      </c>
      <c r="K90" s="196"/>
      <c r="L90" s="196"/>
      <c r="M90" s="196"/>
      <c r="N90" s="196"/>
      <c r="O90" s="196"/>
      <c r="P90" s="197"/>
    </row>
    <row r="91" spans="1:16" x14ac:dyDescent="0.35">
      <c r="A91" s="215" t="s">
        <v>90</v>
      </c>
      <c r="B91" s="216"/>
      <c r="C91" s="216"/>
      <c r="D91" s="217"/>
      <c r="E91" s="79">
        <v>0</v>
      </c>
      <c r="F91" s="225"/>
      <c r="G91" s="225"/>
      <c r="H91" s="60" t="s">
        <v>52</v>
      </c>
      <c r="J91" s="195">
        <v>0</v>
      </c>
      <c r="K91" s="196"/>
      <c r="L91" s="196"/>
      <c r="M91" s="196"/>
      <c r="N91" s="196"/>
      <c r="O91" s="196"/>
      <c r="P91" s="197"/>
    </row>
    <row r="92" spans="1:16" x14ac:dyDescent="0.35">
      <c r="A92" s="161" t="s">
        <v>87</v>
      </c>
      <c r="B92" s="162"/>
      <c r="C92" s="162"/>
      <c r="D92" s="163"/>
      <c r="E92" s="79">
        <f>SUM(P61)</f>
        <v>0</v>
      </c>
      <c r="F92" s="88"/>
      <c r="G92" s="88"/>
      <c r="H92" s="205" t="s">
        <v>53</v>
      </c>
      <c r="I92" s="206"/>
      <c r="J92" s="200">
        <f>J87+J88+J90+J91</f>
        <v>713342.62317759998</v>
      </c>
      <c r="K92" s="201"/>
      <c r="L92" s="201"/>
      <c r="M92" s="201"/>
      <c r="N92" s="201"/>
      <c r="O92" s="201"/>
      <c r="P92" s="202"/>
    </row>
    <row r="93" spans="1:16" x14ac:dyDescent="0.35">
      <c r="A93" s="161" t="s">
        <v>88</v>
      </c>
      <c r="B93" s="162"/>
      <c r="C93" s="162"/>
      <c r="D93" s="163"/>
      <c r="E93" s="79">
        <f>SUM(P65)</f>
        <v>0</v>
      </c>
      <c r="F93" s="88"/>
      <c r="G93" s="88"/>
      <c r="H93" s="173"/>
      <c r="I93" s="173"/>
      <c r="J93" s="115"/>
      <c r="K93" s="115"/>
      <c r="L93" s="115"/>
      <c r="M93" s="115"/>
      <c r="N93" s="115"/>
      <c r="O93" s="115"/>
      <c r="P93" s="115"/>
    </row>
    <row r="94" spans="1:16" x14ac:dyDescent="0.35">
      <c r="A94" s="82" t="s">
        <v>89</v>
      </c>
      <c r="B94" s="83"/>
      <c r="C94" s="83"/>
      <c r="D94" s="84"/>
      <c r="E94" s="85">
        <v>0</v>
      </c>
      <c r="F94" s="88"/>
      <c r="G94" s="88"/>
    </row>
    <row r="95" spans="1:16" s="35" customFormat="1" ht="13" x14ac:dyDescent="0.3">
      <c r="A95" s="89" t="s">
        <v>72</v>
      </c>
      <c r="B95" s="90"/>
      <c r="C95" s="90"/>
      <c r="D95" s="91"/>
      <c r="E95" s="92">
        <v>0</v>
      </c>
      <c r="F95" s="93"/>
      <c r="G95" s="93"/>
      <c r="I95" s="34"/>
      <c r="J95" s="34"/>
      <c r="K95" s="34"/>
      <c r="L95" s="34"/>
      <c r="M95" s="34"/>
      <c r="N95" s="34"/>
      <c r="O95" s="34"/>
    </row>
    <row r="96" spans="1:16" s="35" customFormat="1" x14ac:dyDescent="0.35">
      <c r="A96" s="94"/>
      <c r="B96" s="95"/>
      <c r="C96" s="95"/>
      <c r="D96" s="96" t="s">
        <v>68</v>
      </c>
      <c r="E96" s="97">
        <f>SUM(E87:E95)</f>
        <v>8542</v>
      </c>
      <c r="F96" s="93"/>
      <c r="G96" s="93"/>
      <c r="I96" s="1"/>
      <c r="J96" s="36"/>
      <c r="K96" s="36"/>
      <c r="L96" s="36"/>
      <c r="M96" s="36"/>
      <c r="N96" s="36"/>
      <c r="O96" s="36"/>
    </row>
    <row r="97" spans="1:15" s="35" customFormat="1" ht="12.5" x14ac:dyDescent="0.25">
      <c r="A97" s="93"/>
      <c r="B97" s="93"/>
      <c r="C97" s="93"/>
      <c r="D97" s="93"/>
      <c r="E97" s="93"/>
      <c r="F97" s="93"/>
      <c r="G97" s="93"/>
      <c r="I97" s="34"/>
      <c r="J97" s="36"/>
      <c r="K97" s="36"/>
      <c r="L97" s="36"/>
      <c r="M97" s="36"/>
      <c r="N97" s="36"/>
      <c r="O97" s="36"/>
    </row>
    <row r="98" spans="1:15" s="35" customFormat="1" ht="12.5" x14ac:dyDescent="0.25">
      <c r="A98" s="93"/>
      <c r="B98" s="93"/>
      <c r="C98" s="93"/>
      <c r="D98" s="93"/>
      <c r="E98" s="93"/>
      <c r="F98" s="93"/>
      <c r="G98" s="93"/>
      <c r="I98" s="34"/>
      <c r="J98" s="36"/>
      <c r="K98" s="36"/>
      <c r="L98" s="36"/>
      <c r="M98" s="36"/>
      <c r="N98" s="36"/>
      <c r="O98" s="36"/>
    </row>
    <row r="99" spans="1:15" x14ac:dyDescent="0.35">
      <c r="A99" s="159" t="s">
        <v>106</v>
      </c>
      <c r="B99" s="88"/>
      <c r="C99" s="88"/>
      <c r="D99" s="88"/>
      <c r="E99" s="88"/>
      <c r="F99" s="88"/>
      <c r="G99" s="88"/>
      <c r="I99" s="36"/>
    </row>
    <row r="100" spans="1:15" x14ac:dyDescent="0.35">
      <c r="A100" s="178" t="s">
        <v>110</v>
      </c>
      <c r="B100" s="98"/>
      <c r="C100" s="98"/>
      <c r="D100" s="88"/>
      <c r="E100" s="88"/>
      <c r="F100" s="88"/>
      <c r="G100" s="88"/>
    </row>
    <row r="101" spans="1:15" x14ac:dyDescent="0.35">
      <c r="A101" s="99" t="s">
        <v>109</v>
      </c>
      <c r="B101" s="99"/>
      <c r="C101" s="99"/>
      <c r="D101" s="100"/>
      <c r="E101" s="100"/>
      <c r="F101" s="100"/>
      <c r="G101" s="101"/>
      <c r="H101" s="34"/>
    </row>
    <row r="102" spans="1:15" x14ac:dyDescent="0.35">
      <c r="A102" s="99" t="s">
        <v>107</v>
      </c>
      <c r="B102" s="99"/>
      <c r="C102" s="99"/>
      <c r="D102" s="100"/>
      <c r="E102" s="100"/>
      <c r="F102" s="100"/>
      <c r="G102" s="101"/>
      <c r="H102" s="36"/>
    </row>
    <row r="103" spans="1:15" x14ac:dyDescent="0.35">
      <c r="A103" s="98"/>
      <c r="B103" s="93"/>
      <c r="C103" s="93"/>
      <c r="D103" s="93"/>
      <c r="E103" s="93"/>
      <c r="F103" s="88"/>
      <c r="G103" s="88"/>
    </row>
    <row r="104" spans="1:15" x14ac:dyDescent="0.35">
      <c r="A104" s="35"/>
      <c r="B104" s="35"/>
      <c r="C104" s="35"/>
      <c r="D104" s="35"/>
      <c r="E104" s="35"/>
    </row>
  </sheetData>
  <mergeCells count="37">
    <mergeCell ref="A91:D91"/>
    <mergeCell ref="F91:G91"/>
    <mergeCell ref="J91:P91"/>
    <mergeCell ref="H92:I92"/>
    <mergeCell ref="J92:P92"/>
    <mergeCell ref="H88:I88"/>
    <mergeCell ref="J88:P88"/>
    <mergeCell ref="H89:I89"/>
    <mergeCell ref="J89:P89"/>
    <mergeCell ref="A90:D90"/>
    <mergeCell ref="H90:I90"/>
    <mergeCell ref="J90:P90"/>
    <mergeCell ref="A86:D86"/>
    <mergeCell ref="F86:G86"/>
    <mergeCell ref="H86:I86"/>
    <mergeCell ref="J86:P86"/>
    <mergeCell ref="A87:D87"/>
    <mergeCell ref="H87:I87"/>
    <mergeCell ref="J87:P87"/>
    <mergeCell ref="G69:H69"/>
    <mergeCell ref="G77:H77"/>
    <mergeCell ref="G79:H79"/>
    <mergeCell ref="G80:H80"/>
    <mergeCell ref="G82:H82"/>
    <mergeCell ref="G83:H83"/>
    <mergeCell ref="G28:H28"/>
    <mergeCell ref="G32:H32"/>
    <mergeCell ref="G46:H46"/>
    <mergeCell ref="G51:H51"/>
    <mergeCell ref="G57:H57"/>
    <mergeCell ref="G63:H63"/>
    <mergeCell ref="A1:D1"/>
    <mergeCell ref="D3:E3"/>
    <mergeCell ref="A6:E6"/>
    <mergeCell ref="D8:E8"/>
    <mergeCell ref="G17:H17"/>
    <mergeCell ref="G26:H26"/>
  </mergeCells>
  <dataValidations count="1">
    <dataValidation type="list" allowBlank="1" showInputMessage="1" showErrorMessage="1" promptTitle="Select One" sqref="E14:F17 E19:F27 E30:F31" xr:uid="{0B08F0DF-3D1E-4FA1-BDC1-536FC3C4F268}">
      <formula1>AppTypes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 5 Years</vt:lpstr>
      <vt:lpstr>answer key</vt:lpstr>
    </vt:vector>
  </TitlesOfParts>
  <Company>The George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Papka</dc:creator>
  <cp:lastModifiedBy>Bair, Stephanie</cp:lastModifiedBy>
  <cp:lastPrinted>2014-07-09T14:57:50Z</cp:lastPrinted>
  <dcterms:created xsi:type="dcterms:W3CDTF">2013-03-21T18:26:10Z</dcterms:created>
  <dcterms:modified xsi:type="dcterms:W3CDTF">2022-04-14T15:50:20Z</dcterms:modified>
</cp:coreProperties>
</file>